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2100256\Desktop\"/>
    </mc:Choice>
  </mc:AlternateContent>
  <xr:revisionPtr revIDLastSave="0" documentId="13_ncr:1_{6FECFFA7-EE26-4C67-9D8D-40B5AF0932AB}" xr6:coauthVersionLast="45" xr6:coauthVersionMax="45"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E40" i="10"/>
  <c r="AM40" i="10"/>
  <c r="U40" i="10"/>
  <c r="E40" i="10"/>
  <c r="C40" i="10" s="1"/>
  <c r="DG39" i="10"/>
  <c r="CQ39" i="10"/>
  <c r="BY39" i="10"/>
  <c r="BE39" i="10"/>
  <c r="AM39" i="10"/>
  <c r="W39" i="10"/>
  <c r="E39" i="10"/>
  <c r="C39" i="10"/>
  <c r="DG38" i="10"/>
  <c r="CQ38" i="10"/>
  <c r="BY38" i="10"/>
  <c r="BG38" i="10"/>
  <c r="AM38" i="10"/>
  <c r="W38" i="10"/>
  <c r="E38" i="10"/>
  <c r="C38" i="10"/>
  <c r="DG37" i="10"/>
  <c r="CQ37" i="10"/>
  <c r="BY37" i="10"/>
  <c r="BG37" i="10"/>
  <c r="AM37" i="10"/>
  <c r="W37" i="10"/>
  <c r="E37" i="10"/>
  <c r="C37" i="10"/>
  <c r="DG36" i="10"/>
  <c r="CQ36" i="10"/>
  <c r="BY36" i="10"/>
  <c r="BG36" i="10"/>
  <c r="AO36" i="10"/>
  <c r="W36" i="10"/>
  <c r="E36" i="10"/>
  <c r="C36" i="10" s="1"/>
  <c r="DG35" i="10"/>
  <c r="CQ35" i="10"/>
  <c r="BY35" i="10"/>
  <c r="BG35" i="10"/>
  <c r="AO35" i="10"/>
  <c r="W35" i="10"/>
  <c r="E35" i="10"/>
  <c r="DG34" i="10"/>
  <c r="CQ34" i="10"/>
  <c r="BY34" i="10"/>
  <c r="BG34" i="10"/>
  <c r="AO34" i="10"/>
  <c r="W34" i="10"/>
  <c r="E34" i="10"/>
  <c r="C34" i="10" s="1"/>
  <c r="C35" i="10" s="1"/>
  <c r="U34" i="10" l="1"/>
  <c r="U35" i="10" s="1"/>
  <c r="U36" i="10" s="1"/>
  <c r="U37" i="10" l="1"/>
  <c r="U38" i="10" s="1"/>
  <c r="U39" i="10" s="1"/>
  <c r="AM34" i="10"/>
  <c r="AM35" i="10" s="1"/>
  <c r="AM36" i="10" s="1"/>
  <c r="BE34" i="10" l="1"/>
  <c r="BE35" i="10" s="1"/>
  <c r="BE36" i="10" s="1"/>
  <c r="BE37" i="10" s="1"/>
  <c r="BE38" i="10" s="1"/>
  <c r="BW34" i="10" l="1"/>
  <c r="BW35" i="10" s="1"/>
  <c r="BW36" i="10" s="1"/>
  <c r="BW37" i="10" s="1"/>
  <c r="BW38" i="10" s="1"/>
  <c r="BW39" i="10" s="1"/>
  <c r="BW40" i="10" s="1"/>
  <c r="CO34" i="10" s="1"/>
  <c r="CO35" i="10" s="1"/>
  <c r="CO36" i="10" s="1"/>
  <c r="CO37" i="10" s="1"/>
  <c r="CO38" i="10" s="1"/>
  <c r="CO39" i="10" s="1"/>
</calcChain>
</file>

<file path=xl/sharedStrings.xml><?xml version="1.0" encoding="utf-8"?>
<sst xmlns="http://schemas.openxmlformats.org/spreadsheetml/2006/main" count="1119" uniqueCount="622">
  <si>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</si>
  <si>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</si>
  <si>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</si>
  <si>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</si>
  <si>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</si>
  <si>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</si>
  <si>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</si>
  <si>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</si>
  <si>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</si>
  <si>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</si>
  <si>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</si>
  <si>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</si>
  <si>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</si>
  <si>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</si>
  <si>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</si>
  <si>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</si>
  <si>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</si>
  <si>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</si>
  <si>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</si>
  <si>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</si>
  <si>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</si>
  <si>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</si>
  <si>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</si>
  <si>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</si>
  <si>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</si>
  <si>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</si>
  <si>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</si>
  <si>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</si>
  <si>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</si>
  <si>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</si>
  <si>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</si>
  <si>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</si>
  <si>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</si>
  <si>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</si>
  <si>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</si>
  <si>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</si>
  <si>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</si>
  <si>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</si>
  <si>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</si>
  <si>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</si>
  <si>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</si>
  <si>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</si>
  <si>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</si>
  <si>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</si>
  <si>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</si>
  <si>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</si>
  <si>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</si>
  <si>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</si>
  <si>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</si>
  <si>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</si>
  <si>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</si>
  <si>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</si>
  <si>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</si>
  <si>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</si>
  <si>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</si>
  <si>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</si>
  <si>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</si>
  <si>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</si>
  <si>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</si>
  <si>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</si>
  <si>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</si>
  <si>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</si>
  <si>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</si>
  <si>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</si>
  <si>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</si>
  <si>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</si>
  <si>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</si>
  <si>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</si>
  <si>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</si>
  <si>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</si>
  <si>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</si>
  <si>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</si>
  <si>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</si>
  <si>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</si>
  <si>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</si>
  <si>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</si>
  <si>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</si>
  <si>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</si>
  <si>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</si>
  <si>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</si>
  <si>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</si>
  <si>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</si>
  <si>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</si>
  <si>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</si>
  <si>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</si>
  <si>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</si>
  <si>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</si>
  <si>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</si>
  <si>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</si>
  <si>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</si>
  <si>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</si>
  <si>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</si>
  <si>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</si>
  <si>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</si>
  <si>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</si>
  <si>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</si>
  <si>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</si>
  <si>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</si>
  <si>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福井市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</si>
  <si>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</si>
  <si>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</si>
  <si>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</si>
  <si>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</si>
  <si>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</si>
  <si>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</si>
  <si>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</si>
  <si>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</si>
  <si>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</si>
  <si>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</si>
  <si>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</si>
  <si>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</si>
  <si>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</si>
  <si>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</si>
  <si>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</si>
  <si>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</si>
  <si>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</si>
  <si>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</si>
  <si>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</si>
  <si>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</si>
  <si>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</si>
  <si>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</si>
  <si>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</si>
  <si>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</si>
  <si>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</si>
  <si>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</si>
  <si>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</si>
  <si>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</si>
  <si>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</si>
  <si>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</si>
  <si>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</si>
  <si>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</si>
  <si>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</si>
  <si>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</si>
  <si>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</si>
  <si>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</si>
  <si>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</si>
  <si>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</si>
  <si>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</si>
  <si>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</si>
  <si>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</si>
  <si>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</si>
  <si>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</si>
  <si>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</si>
  <si>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</si>
  <si>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</si>
  <si>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</si>
  <si>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</si>
  <si>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</si>
  <si>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</si>
  <si>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</si>
  <si>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</si>
  <si>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</si>
  <si>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</si>
  <si>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</si>
  <si>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</si>
  <si>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</si>
  <si>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</si>
  <si>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</si>
  <si>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</si>
  <si>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</si>
  <si>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</si>
  <si>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</si>
  <si>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</si>
  <si>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</si>
  <si>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</si>
  <si>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</si>
  <si>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</si>
  <si>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</si>
  <si>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</si>
  <si>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</si>
  <si>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</si>
  <si>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</si>
  <si>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</si>
  <si>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</si>
  <si>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</si>
  <si>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</si>
  <si>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</si>
  <si>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</si>
  <si>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</si>
  <si>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</si>
  <si>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</si>
  <si>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</si>
  <si>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</si>
  <si>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</si>
  <si>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</si>
  <si>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</si>
  <si>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t>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</si>
  <si>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</si>
  <si>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</si>
  <si>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</si>
  <si>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</si>
  <si>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</si>
  <si>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</si>
  <si>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</si>
  <si>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</si>
  <si>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</si>
  <si>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</si>
  <si>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</si>
  <si>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</si>
  <si>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</si>
  <si>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</si>
  <si>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</si>
  <si>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</si>
  <si>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</si>
  <si>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</si>
  <si>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</si>
  <si>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</si>
  <si>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</si>
  <si>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</si>
  <si>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</si>
  <si>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</si>
  <si>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</si>
  <si>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</si>
  <si>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</si>
  <si>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</si>
  <si>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</si>
  <si>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福井県福井市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</si>
  <si>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</si>
  <si>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</si>
  <si>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</si>
  <si>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</si>
  <si>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</si>
  <si>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</si>
  <si>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</si>
  <si>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</si>
  <si>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</si>
  <si>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</si>
  <si>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</si>
  <si>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</si>
  <si>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</si>
  <si>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</si>
  <si>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</si>
  <si>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</si>
  <si>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</si>
  <si>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</si>
  <si>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</si>
  <si>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</si>
  <si>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</si>
  <si>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</si>
  <si>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</si>
  <si>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</si>
  <si>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</si>
  <si>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</si>
  <si>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</si>
  <si>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</si>
  <si>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</si>
  <si>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</si>
  <si>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</si>
  <si>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</si>
  <si>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</si>
  <si>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</si>
  <si>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</si>
  <si>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</si>
  <si>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</si>
  <si>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</si>
  <si>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</si>
  <si>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</si>
  <si>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</si>
  <si>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</si>
  <si>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</si>
  <si>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</si>
  <si>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</si>
  <si>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</si>
  <si>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</si>
  <si>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</si>
  <si>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</si>
  <si>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</si>
  <si>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</si>
  <si>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</si>
  <si>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</si>
  <si>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</si>
  <si>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</si>
  <si>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</si>
  <si>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</si>
  <si>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</si>
  <si>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</si>
  <si>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</si>
  <si>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</si>
  <si>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</si>
  <si>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</si>
  <si>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</si>
  <si>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</si>
  <si>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</si>
  <si>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</si>
  <si>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</si>
  <si>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</si>
  <si>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</si>
  <si>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</si>
  <si>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</si>
  <si>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</si>
  <si>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</si>
  <si>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</si>
  <si>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</si>
  <si>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</si>
  <si>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</si>
  <si>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</si>
  <si>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</si>
  <si>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</si>
  <si>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</si>
  <si>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</si>
  <si>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</si>
  <si>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</si>
  <si>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</si>
  <si>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</si>
  <si>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</si>
  <si>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</si>
  <si>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</si>
  <si>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</si>
  <si>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</si>
  <si>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</si>
  <si>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</si>
  <si>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</si>
  <si>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</si>
  <si>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</si>
  <si>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</si>
  <si>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</si>
  <si>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</si>
  <si>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</si>
  <si>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</si>
  <si>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</si>
  <si>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</si>
  <si>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</si>
  <si>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</si>
  <si>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</si>
  <si>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</si>
  <si>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</si>
  <si>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</si>
  <si>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</si>
  <si>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</si>
  <si>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</si>
  <si>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</si>
  <si>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</si>
  <si>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</si>
  <si>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</si>
  <si>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</si>
  <si>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</si>
  <si>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</si>
  <si>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</si>
  <si>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</si>
  <si>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</si>
  <si>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</si>
  <si>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</si>
  <si>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</si>
  <si>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</si>
  <si>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</si>
  <si>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</si>
  <si>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</si>
  <si>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</si>
  <si>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</si>
  <si>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</si>
  <si>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</si>
  <si>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</si>
  <si>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</si>
  <si>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</si>
  <si>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</si>
  <si>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</si>
  <si>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</si>
  <si>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</si>
  <si>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</si>
  <si>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</si>
  <si>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</si>
  <si>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</si>
  <si>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</si>
  <si>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</si>
  <si>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</si>
  <si>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</si>
  <si>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福井県福井市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</si>
  <si>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</si>
  <si>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</si>
  <si>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</si>
  <si>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</si>
  <si>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</si>
  <si>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</si>
  <si>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</si>
  <si>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</si>
  <si>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</si>
  <si>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</si>
  <si>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</si>
  <si>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</si>
  <si>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</si>
  <si>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</si>
  <si>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</si>
  <si>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</si>
  <si>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</si>
  <si>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</si>
  <si>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</si>
  <si>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</si>
  <si>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福井駅周辺整備特別会計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</si>
  <si>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</si>
  <si>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</si>
  <si>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</si>
  <si>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</si>
  <si>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</si>
  <si>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</si>
  <si>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</si>
  <si>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</si>
  <si>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</si>
  <si>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</si>
  <si>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</si>
  <si>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</si>
  <si>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</si>
  <si>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</si>
  <si>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</si>
  <si>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</si>
  <si>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</si>
  <si>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競輪特別会計</t>
    <phoneticPr fontId="5"/>
  </si>
  <si>
    <t>駐車場特別会計</t>
    <phoneticPr fontId="5"/>
  </si>
  <si>
    <t>下水道事業会計</t>
    <phoneticPr fontId="5"/>
  </si>
  <si>
    <t>法適用企業</t>
    <phoneticPr fontId="5"/>
  </si>
  <si>
    <t>ガス事業会計</t>
    <phoneticPr fontId="5"/>
  </si>
  <si>
    <t>水道事業会計</t>
    <phoneticPr fontId="5"/>
  </si>
  <si>
    <t>法適用企業</t>
    <phoneticPr fontId="5"/>
  </si>
  <si>
    <t>簡易水道特別会計</t>
    <phoneticPr fontId="5"/>
  </si>
  <si>
    <t>法非適用企業</t>
    <phoneticPr fontId="5"/>
  </si>
  <si>
    <t>中央卸売市場特別会計</t>
    <phoneticPr fontId="5"/>
  </si>
  <si>
    <t>法非適用企業</t>
    <phoneticPr fontId="5"/>
  </si>
  <si>
    <t>集落排水特別会計</t>
    <phoneticPr fontId="5"/>
  </si>
  <si>
    <t>地域生活排水特別会計</t>
    <phoneticPr fontId="5"/>
  </si>
  <si>
    <t>法非適用企業</t>
    <phoneticPr fontId="5"/>
  </si>
  <si>
    <t>宅地造成特別会計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</si>
  <si>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</si>
  <si>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</si>
  <si>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</si>
  <si>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</si>
  <si>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</si>
  <si>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</si>
  <si>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</si>
  <si>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</si>
  <si>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</si>
  <si>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</si>
  <si>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</si>
  <si>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</si>
  <si>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</si>
  <si>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</si>
  <si>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</si>
  <si>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</si>
  <si>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</si>
  <si>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</si>
  <si>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</si>
  <si>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</si>
  <si>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</si>
  <si>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</si>
  <si>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</si>
  <si>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</si>
  <si>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</si>
  <si>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</si>
  <si>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</si>
  <si>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</si>
  <si>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</si>
  <si>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</si>
  <si>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</si>
  <si>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</si>
  <si>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</si>
  <si>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</si>
  <si>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</si>
  <si>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</si>
  <si>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</si>
  <si>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</si>
  <si>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</si>
  <si>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</si>
  <si>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</si>
  <si>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</si>
  <si>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</si>
  <si>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</si>
  <si>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</si>
  <si>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</si>
  <si>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</si>
  <si>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</si>
  <si>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</si>
  <si>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</si>
  <si>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</si>
  <si>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</si>
  <si>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</si>
  <si>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</si>
  <si>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</si>
  <si>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</si>
  <si>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</si>
  <si>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</si>
  <si>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</si>
  <si>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</si>
  <si>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</si>
  <si>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</si>
  <si>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</si>
  <si>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</si>
  <si>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</si>
  <si>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</si>
  <si>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</si>
  <si>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</si>
  <si>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</si>
  <si>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</si>
  <si>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</si>
  <si>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</si>
  <si>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</si>
  <si>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</si>
  <si>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</si>
  <si>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</si>
  <si>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</si>
  <si>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</si>
  <si>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</si>
  <si>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</si>
  <si>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</si>
  <si>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</si>
  <si>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</si>
  <si>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</si>
  <si>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</si>
  <si>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</si>
  <si>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</si>
  <si>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</si>
  <si>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</si>
  <si>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</si>
  <si>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</si>
  <si>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</si>
  <si>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</si>
  <si>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</si>
  <si>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</si>
  <si>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</si>
  <si>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</si>
  <si>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</si>
  <si>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</si>
  <si>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</si>
  <si>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</si>
  <si>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</si>
  <si>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</si>
  <si>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</si>
  <si>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</si>
  <si>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</si>
  <si>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</si>
  <si>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</si>
  <si>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</si>
  <si>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</si>
  <si>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</si>
  <si>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</si>
  <si>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</si>
  <si>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</si>
  <si>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</si>
  <si>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</si>
  <si>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</si>
  <si>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</si>
  <si>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</si>
  <si>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</si>
  <si>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</si>
  <si>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</si>
  <si>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</si>
  <si>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</si>
  <si>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</si>
  <si>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</si>
  <si>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</si>
  <si>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</si>
  <si>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</si>
  <si>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</si>
  <si>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</si>
  <si>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</si>
  <si>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</si>
  <si>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</si>
  <si>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</si>
  <si>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</si>
  <si>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</si>
  <si>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</si>
  <si>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</si>
  <si>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</si>
  <si>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</si>
  <si>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</si>
  <si>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</si>
  <si>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</si>
  <si>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</si>
  <si>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</si>
  <si>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</si>
  <si>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</si>
  <si>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</si>
  <si>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</si>
  <si>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</si>
  <si>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</si>
  <si>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</si>
  <si>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</si>
  <si>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</si>
  <si>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0.24</t>
  </si>
  <si>
    <t>▲ 0.87</t>
  </si>
  <si>
    <t>▲ 2.48</t>
  </si>
  <si>
    <t>▲ 4.99</t>
  </si>
  <si>
    <t>下水道事業会計</t>
  </si>
  <si>
    <t>水道事業会計</t>
  </si>
  <si>
    <t>一般会計</t>
  </si>
  <si>
    <t>▲ 0.27</t>
  </si>
  <si>
    <t>ガス事業会計</t>
  </si>
  <si>
    <t>介護保険特別会計</t>
  </si>
  <si>
    <t>競輪特別会計</t>
  </si>
  <si>
    <t>国民健康保険特別会計</t>
  </si>
  <si>
    <t>▲ 5.09</t>
  </si>
  <si>
    <t>▲ 4.54</t>
  </si>
  <si>
    <t>▲ 3.04</t>
  </si>
  <si>
    <t>▲ 1.03</t>
  </si>
  <si>
    <t>簡易水道特別会計</t>
  </si>
  <si>
    <t>その他会計（赤字）</t>
  </si>
  <si>
    <t>その他会計（黒字）</t>
  </si>
  <si>
    <t>H25末</t>
    <phoneticPr fontId="5"/>
  </si>
  <si>
    <t>H26末</t>
    <phoneticPr fontId="5"/>
  </si>
  <si>
    <t>H27末</t>
    <phoneticPr fontId="5"/>
  </si>
  <si>
    <t>H28末</t>
    <phoneticPr fontId="5"/>
  </si>
  <si>
    <t>H29末</t>
    <phoneticPr fontId="5"/>
  </si>
  <si>
    <t>福井県後期高齢者医療広域連合</t>
  </si>
  <si>
    <t>福井県後期高齢者医療広域連合(一般会計）</t>
  </si>
  <si>
    <t>福井県後期高齢者医療広域連合(事業会計）</t>
    <rPh sb="15" eb="17">
      <t>ジギョウ</t>
    </rPh>
    <phoneticPr fontId="12"/>
  </si>
  <si>
    <t>福井県後期高齢者医療広域連合(特別会計）</t>
  </si>
  <si>
    <t>福井県市町総合事務組合（普通会計）</t>
    <rPh sb="12" eb="14">
      <t>フツウ</t>
    </rPh>
    <phoneticPr fontId="12"/>
  </si>
  <si>
    <t>福井県市町総合事務組合（一般会計）</t>
  </si>
  <si>
    <t>福井県市町総合事務組合（事業会計）</t>
    <rPh sb="12" eb="14">
      <t>ジギョウ</t>
    </rPh>
    <phoneticPr fontId="12"/>
  </si>
  <si>
    <t>福井県市町総合事務組合（特別会計）</t>
  </si>
  <si>
    <t>福井県自治会館組合</t>
  </si>
  <si>
    <t>鯖江広域衛生施設組合</t>
  </si>
  <si>
    <t>福井坂井地区広域市町村圏事務組合</t>
  </si>
  <si>
    <t>福井市漁業振興会</t>
    <rPh sb="0" eb="3">
      <t>フクイシ</t>
    </rPh>
    <rPh sb="3" eb="5">
      <t>ギョギョウ</t>
    </rPh>
    <rPh sb="5" eb="8">
      <t>シンコウカイ</t>
    </rPh>
    <phoneticPr fontId="12"/>
  </si>
  <si>
    <t>福井市ふれあい公社</t>
    <rPh sb="0" eb="3">
      <t>フクイシ</t>
    </rPh>
    <rPh sb="7" eb="9">
      <t>コウシャ</t>
    </rPh>
    <phoneticPr fontId="12"/>
  </si>
  <si>
    <t>歴史のみえるまちづくり協会</t>
    <rPh sb="0" eb="2">
      <t>レキシ</t>
    </rPh>
    <rPh sb="11" eb="13">
      <t>キョウカイ</t>
    </rPh>
    <phoneticPr fontId="12"/>
  </si>
  <si>
    <t>まちづくり福井株式会社</t>
    <rPh sb="5" eb="7">
      <t>フクイ</t>
    </rPh>
    <rPh sb="7" eb="9">
      <t>カブシキ</t>
    </rPh>
    <rPh sb="9" eb="11">
      <t>カイシャ</t>
    </rPh>
    <phoneticPr fontId="12"/>
  </si>
  <si>
    <t>福井市土地開発公社</t>
    <rPh sb="0" eb="3">
      <t>フクイシ</t>
    </rPh>
    <rPh sb="3" eb="5">
      <t>トチ</t>
    </rPh>
    <rPh sb="5" eb="7">
      <t>カイハツ</t>
    </rPh>
    <rPh sb="7" eb="9">
      <t>コウシャ</t>
    </rPh>
    <phoneticPr fontId="12"/>
  </si>
  <si>
    <t>福井観光コンベンションビューロー</t>
    <rPh sb="0" eb="2">
      <t>フクイ</t>
    </rPh>
    <rPh sb="2" eb="4">
      <t>カンコウ</t>
    </rPh>
    <phoneticPr fontId="12"/>
  </si>
  <si>
    <t>地域振興基金</t>
    <rPh sb="0" eb="2">
      <t>チイキ</t>
    </rPh>
    <rPh sb="2" eb="4">
      <t>シンコウ</t>
    </rPh>
    <rPh sb="4" eb="6">
      <t>キキン</t>
    </rPh>
    <phoneticPr fontId="2"/>
  </si>
  <si>
    <t>スポーツ振興基金</t>
    <rPh sb="4" eb="6">
      <t>シンコウ</t>
    </rPh>
    <rPh sb="6" eb="8">
      <t>キキン</t>
    </rPh>
    <phoneticPr fontId="2"/>
  </si>
  <si>
    <t>都市緑化基金</t>
    <rPh sb="0" eb="2">
      <t>トシ</t>
    </rPh>
    <rPh sb="2" eb="4">
      <t>リョッカ</t>
    </rPh>
    <rPh sb="4" eb="6">
      <t>キキン</t>
    </rPh>
    <phoneticPr fontId="2"/>
  </si>
  <si>
    <t>ふるさとづくり基金</t>
    <rPh sb="7" eb="9">
      <t>キキン</t>
    </rPh>
    <phoneticPr fontId="2"/>
  </si>
  <si>
    <t>姉妹都市交流基金</t>
    <rPh sb="0" eb="2">
      <t>シマイ</t>
    </rPh>
    <rPh sb="2" eb="4">
      <t>トシ</t>
    </rPh>
    <rPh sb="4" eb="6">
      <t>コウリュウ</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</si>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</sst>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8C8A-4ADE-896B-092C9279E1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64662</c:v>
                </c:pt>
                <c:pt idx="1">
                  <c:v>81329</c:v>
                </c:pt>
                <c:pt idx="2">
                  <c:v>46214</c:v>
                </c:pt>
                <c:pt idx="3">
                  <c:v>50253</c:v>
                </c:pt>
                <c:pt idx="4">
                  <c:v>37233</c:v>
                </c:pt>
              </c:numCache>
            </c:numRef>
          </c:val>
          <c:smooth val="0"/>
          <c:extLst>
            <c:ext xmlns:c16="http://schemas.microsoft.com/office/drawing/2014/chart" uri="{C3380CC4-5D6E-409C-BE32-E72D297353CC}">
              <c16:uniqueId val="{00000001-8C8A-4ADE-896B-092C9279E1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1.51</c:v>
                </c:pt>
                <c:pt idx="1">
                  <c:v>2.8</c:v>
                </c:pt>
                <c:pt idx="2">
                  <c:v>1.33</c:v>
                </c:pt>
                <c:pt idx="3">
                  <c:v>-0.24</c:v>
                </c:pt>
                <c:pt idx="4">
                  <c:v>3.09</c:v>
                </c:pt>
              </c:numCache>
            </c:numRef>
          </c:val>
          <c:extLst>
            <c:ext xmlns:c16="http://schemas.microsoft.com/office/drawing/2014/chart" uri="{C3380CC4-5D6E-409C-BE32-E72D297353CC}">
              <c16:uniqueId val="{00000000-1ADF-4CCA-B45B-8C675ED00C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3.88</c:v>
                </c:pt>
                <c:pt idx="1">
                  <c:v>4.4400000000000004</c:v>
                </c:pt>
                <c:pt idx="2">
                  <c:v>3.43</c:v>
                </c:pt>
                <c:pt idx="3">
                  <c:v>0</c:v>
                </c:pt>
                <c:pt idx="4">
                  <c:v>0.06</c:v>
                </c:pt>
              </c:numCache>
            </c:numRef>
          </c:val>
          <c:extLst>
            <c:ext xmlns:c16="http://schemas.microsoft.com/office/drawing/2014/chart" uri="{C3380CC4-5D6E-409C-BE32-E72D297353CC}">
              <c16:uniqueId val="{00000001-1ADF-4CCA-B45B-8C675ED00C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-0.87</c:v>
                </c:pt>
                <c:pt idx="1">
                  <c:v>1.91</c:v>
                </c:pt>
                <c:pt idx="2">
                  <c:v>-2.48</c:v>
                </c:pt>
                <c:pt idx="3">
                  <c:v>-4.99</c:v>
                </c:pt>
                <c:pt idx="4">
                  <c:v>3.39</c:v>
                </c:pt>
              </c:numCache>
            </c:numRef>
          </c:val>
          <c:smooth val="0"/>
          <c:extLst>
            <c:ext xmlns:c16="http://schemas.microsoft.com/office/drawing/2014/chart" uri="{C3380CC4-5D6E-409C-BE32-E72D297353CC}">
              <c16:uniqueId val="{00000002-1ADF-4CCA-B45B-8C675ED00C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053-4466-B51E-A150ADF1BC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53-4466-B51E-A150ADF1BC1A}"/>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2-B053-4466-B51E-A150ADF1BC1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5.09</c:v>
                </c:pt>
                <c:pt idx="1">
                  <c:v>#N/A</c:v>
                </c:pt>
                <c:pt idx="2">
                  <c:v>4.54</c:v>
                </c:pt>
                <c:pt idx="3">
                  <c:v>#N/A</c:v>
                </c:pt>
                <c:pt idx="4">
                  <c:v>3.04</c:v>
                </c:pt>
                <c:pt idx="5">
                  <c:v>#N/A</c:v>
                </c:pt>
                <c:pt idx="6">
                  <c:v>1.03</c:v>
                </c:pt>
                <c:pt idx="7">
                  <c:v>#N/A</c:v>
                </c:pt>
                <c:pt idx="8">
                  <c:v>#N/A</c:v>
                </c:pt>
                <c:pt idx="9">
                  <c:v>0.2</c:v>
                </c:pt>
              </c:numCache>
            </c:numRef>
          </c:val>
          <c:extLst>
            <c:ext xmlns:c16="http://schemas.microsoft.com/office/drawing/2014/chart" uri="{C3380CC4-5D6E-409C-BE32-E72D297353CC}">
              <c16:uniqueId val="{00000003-B053-4466-B51E-A150ADF1BC1A}"/>
            </c:ext>
          </c:extLst>
        </c:ser>
        <c:ser>
          <c:idx val="4"/>
          <c:order val="4"/>
          <c:tx>
            <c:strRef>
              <c:f>データシート!$A$31</c:f>
              <c:strCache>
                <c:ptCount val="1"/>
                <c:pt idx="0">
                  <c:v>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0.32</c:v>
                </c:pt>
                <c:pt idx="2">
                  <c:v>#N/A</c:v>
                </c:pt>
                <c:pt idx="3">
                  <c:v>0.27</c:v>
                </c:pt>
                <c:pt idx="4">
                  <c:v>#N/A</c:v>
                </c:pt>
                <c:pt idx="5">
                  <c:v>0.3</c:v>
                </c:pt>
                <c:pt idx="6">
                  <c:v>#N/A</c:v>
                </c:pt>
                <c:pt idx="7">
                  <c:v>0.21</c:v>
                </c:pt>
                <c:pt idx="8">
                  <c:v>#N/A</c:v>
                </c:pt>
                <c:pt idx="9">
                  <c:v>0.28000000000000003</c:v>
                </c:pt>
              </c:numCache>
            </c:numRef>
          </c:val>
          <c:extLst>
            <c:ext xmlns:c16="http://schemas.microsoft.com/office/drawing/2014/chart" uri="{C3380CC4-5D6E-409C-BE32-E72D297353CC}">
              <c16:uniqueId val="{00000004-B053-4466-B51E-A150ADF1BC1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0.28000000000000003</c:v>
                </c:pt>
                <c:pt idx="4">
                  <c:v>#N/A</c:v>
                </c:pt>
                <c:pt idx="5">
                  <c:v>0.65</c:v>
                </c:pt>
                <c:pt idx="6">
                  <c:v>#N/A</c:v>
                </c:pt>
                <c:pt idx="7">
                  <c:v>0.53</c:v>
                </c:pt>
                <c:pt idx="8">
                  <c:v>#N/A</c:v>
                </c:pt>
                <c:pt idx="9">
                  <c:v>0.59</c:v>
                </c:pt>
              </c:numCache>
            </c:numRef>
          </c:val>
          <c:extLst>
            <c:ext xmlns:c16="http://schemas.microsoft.com/office/drawing/2014/chart" uri="{C3380CC4-5D6E-409C-BE32-E72D297353CC}">
              <c16:uniqueId val="{00000005-B053-4466-B51E-A150ADF1BC1A}"/>
            </c:ext>
          </c:extLst>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2.11</c:v>
                </c:pt>
                <c:pt idx="2">
                  <c:v>#N/A</c:v>
                </c:pt>
                <c:pt idx="3">
                  <c:v>2.79</c:v>
                </c:pt>
                <c:pt idx="4">
                  <c:v>#N/A</c:v>
                </c:pt>
                <c:pt idx="5">
                  <c:v>2.7</c:v>
                </c:pt>
                <c:pt idx="6">
                  <c:v>#N/A</c:v>
                </c:pt>
                <c:pt idx="7">
                  <c:v>2.62</c:v>
                </c:pt>
                <c:pt idx="8">
                  <c:v>#N/A</c:v>
                </c:pt>
                <c:pt idx="9">
                  <c:v>1.91</c:v>
                </c:pt>
              </c:numCache>
            </c:numRef>
          </c:val>
          <c:extLst>
            <c:ext xmlns:c16="http://schemas.microsoft.com/office/drawing/2014/chart" uri="{C3380CC4-5D6E-409C-BE32-E72D297353CC}">
              <c16:uniqueId val="{00000006-B053-4466-B51E-A150ADF1BC1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1.33</c:v>
                </c:pt>
                <c:pt idx="2">
                  <c:v>#N/A</c:v>
                </c:pt>
                <c:pt idx="3">
                  <c:v>2.62</c:v>
                </c:pt>
                <c:pt idx="4">
                  <c:v>#N/A</c:v>
                </c:pt>
                <c:pt idx="5">
                  <c:v>1.27</c:v>
                </c:pt>
                <c:pt idx="6">
                  <c:v>0.27</c:v>
                </c:pt>
                <c:pt idx="7">
                  <c:v>#N/A</c:v>
                </c:pt>
                <c:pt idx="8">
                  <c:v>#N/A</c:v>
                </c:pt>
                <c:pt idx="9">
                  <c:v>3.05</c:v>
                </c:pt>
              </c:numCache>
            </c:numRef>
          </c:val>
          <c:extLst>
            <c:ext xmlns:c16="http://schemas.microsoft.com/office/drawing/2014/chart" uri="{C3380CC4-5D6E-409C-BE32-E72D297353CC}">
              <c16:uniqueId val="{00000007-B053-4466-B51E-A150ADF1BC1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7.18</c:v>
                </c:pt>
                <c:pt idx="2">
                  <c:v>#N/A</c:v>
                </c:pt>
                <c:pt idx="3">
                  <c:v>6.95</c:v>
                </c:pt>
                <c:pt idx="4">
                  <c:v>#N/A</c:v>
                </c:pt>
                <c:pt idx="5">
                  <c:v>6.13</c:v>
                </c:pt>
                <c:pt idx="6">
                  <c:v>#N/A</c:v>
                </c:pt>
                <c:pt idx="7">
                  <c:v>6.2</c:v>
                </c:pt>
                <c:pt idx="8">
                  <c:v>#N/A</c:v>
                </c:pt>
                <c:pt idx="9">
                  <c:v>6.45</c:v>
                </c:pt>
              </c:numCache>
            </c:numRef>
          </c:val>
          <c:extLst>
            <c:ext xmlns:c16="http://schemas.microsoft.com/office/drawing/2014/chart" uri="{C3380CC4-5D6E-409C-BE32-E72D297353CC}">
              <c16:uniqueId val="{00000008-B053-4466-B51E-A150ADF1BC1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c:v>
                </c:pt>
                <c:pt idx="2">
                  <c:v>#N/A</c:v>
                </c:pt>
                <c:pt idx="3">
                  <c:v>6.45</c:v>
                </c:pt>
                <c:pt idx="4">
                  <c:v>#N/A</c:v>
                </c:pt>
                <c:pt idx="5">
                  <c:v>7.39</c:v>
                </c:pt>
                <c:pt idx="6">
                  <c:v>#N/A</c:v>
                </c:pt>
                <c:pt idx="7">
                  <c:v>7.89</c:v>
                </c:pt>
                <c:pt idx="8">
                  <c:v>#N/A</c:v>
                </c:pt>
                <c:pt idx="9">
                  <c:v>7.33</c:v>
                </c:pt>
              </c:numCache>
            </c:numRef>
          </c:val>
          <c:extLst>
            <c:ext xmlns:c16="http://schemas.microsoft.com/office/drawing/2014/chart" uri="{C3380CC4-5D6E-409C-BE32-E72D297353CC}">
              <c16:uniqueId val="{00000009-B053-4466-B51E-A150ADF1BC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11130</c:v>
                </c:pt>
                <c:pt idx="5">
                  <c:v>10491</c:v>
                </c:pt>
                <c:pt idx="8">
                  <c:v>10922</c:v>
                </c:pt>
                <c:pt idx="11">
                  <c:v>10944</c:v>
                </c:pt>
                <c:pt idx="14">
                  <c:v>10893</c:v>
                </c:pt>
              </c:numCache>
            </c:numRef>
          </c:val>
          <c:extLst>
            <c:ext xmlns:c16="http://schemas.microsoft.com/office/drawing/2014/chart" uri="{C3380CC4-5D6E-409C-BE32-E72D297353CC}">
              <c16:uniqueId val="{00000000-5792-4295-B1E6-3DF73A4F56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92-4295-B1E6-3DF73A4F56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166</c:v>
                </c:pt>
                <c:pt idx="3">
                  <c:v>144</c:v>
                </c:pt>
                <c:pt idx="6">
                  <c:v>130</c:v>
                </c:pt>
                <c:pt idx="9">
                  <c:v>118</c:v>
                </c:pt>
                <c:pt idx="12">
                  <c:v>103</c:v>
                </c:pt>
              </c:numCache>
            </c:numRef>
          </c:val>
          <c:extLst>
            <c:ext xmlns:c16="http://schemas.microsoft.com/office/drawing/2014/chart" uri="{C3380CC4-5D6E-409C-BE32-E72D297353CC}">
              <c16:uniqueId val="{00000002-5792-4295-B1E6-3DF73A4F56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19</c:v>
                </c:pt>
                <c:pt idx="6">
                  <c:v>23</c:v>
                </c:pt>
                <c:pt idx="9">
                  <c:v>31</c:v>
                </c:pt>
                <c:pt idx="12">
                  <c:v>30</c:v>
                </c:pt>
              </c:numCache>
            </c:numRef>
          </c:val>
          <c:extLst>
            <c:ext xmlns:c16="http://schemas.microsoft.com/office/drawing/2014/chart" uri="{C3380CC4-5D6E-409C-BE32-E72D297353CC}">
              <c16:uniqueId val="{00000003-5792-4295-B1E6-3DF73A4F56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3555</c:v>
                </c:pt>
                <c:pt idx="3">
                  <c:v>3388</c:v>
                </c:pt>
                <c:pt idx="6">
                  <c:v>3308</c:v>
                </c:pt>
                <c:pt idx="9">
                  <c:v>3230</c:v>
                </c:pt>
                <c:pt idx="12">
                  <c:v>2982</c:v>
                </c:pt>
              </c:numCache>
            </c:numRef>
          </c:val>
          <c:extLst>
            <c:ext xmlns:c16="http://schemas.microsoft.com/office/drawing/2014/chart" uri="{C3380CC4-5D6E-409C-BE32-E72D297353CC}">
              <c16:uniqueId val="{00000004-5792-4295-B1E6-3DF73A4F56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92-4295-B1E6-3DF73A4F56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92-4295-B1E6-3DF73A4F56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12897</c:v>
                </c:pt>
                <c:pt idx="3">
                  <c:v>12801</c:v>
                </c:pt>
                <c:pt idx="6">
                  <c:v>13026</c:v>
                </c:pt>
                <c:pt idx="9">
                  <c:v>12924</c:v>
                </c:pt>
                <c:pt idx="12">
                  <c:v>12873</c:v>
                </c:pt>
              </c:numCache>
            </c:numRef>
          </c:val>
          <c:extLst>
            <c:ext xmlns:c16="http://schemas.microsoft.com/office/drawing/2014/chart" uri="{C3380CC4-5D6E-409C-BE32-E72D297353CC}">
              <c16:uniqueId val="{00000007-5792-4295-B1E6-3DF73A4F56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5503</c:v>
                </c:pt>
                <c:pt idx="2">
                  <c:v>#N/A</c:v>
                </c:pt>
                <c:pt idx="3">
                  <c:v>#N/A</c:v>
                </c:pt>
                <c:pt idx="4">
                  <c:v>5861</c:v>
                </c:pt>
                <c:pt idx="5">
                  <c:v>#N/A</c:v>
                </c:pt>
                <c:pt idx="6">
                  <c:v>#N/A</c:v>
                </c:pt>
                <c:pt idx="7">
                  <c:v>5565</c:v>
                </c:pt>
                <c:pt idx="8">
                  <c:v>#N/A</c:v>
                </c:pt>
                <c:pt idx="9">
                  <c:v>#N/A</c:v>
                </c:pt>
                <c:pt idx="10">
                  <c:v>5359</c:v>
                </c:pt>
                <c:pt idx="11">
                  <c:v>#N/A</c:v>
                </c:pt>
                <c:pt idx="12">
                  <c:v>#N/A</c:v>
                </c:pt>
                <c:pt idx="13">
                  <c:v>5095</c:v>
                </c:pt>
                <c:pt idx="14">
                  <c:v>#N/A</c:v>
                </c:pt>
              </c:numCache>
            </c:numRef>
          </c:val>
          <c:smooth val="0"/>
          <c:extLst>
            <c:ext xmlns:c16="http://schemas.microsoft.com/office/drawing/2014/chart" uri="{C3380CC4-5D6E-409C-BE32-E72D297353CC}">
              <c16:uniqueId val="{00000008-5792-4295-B1E6-3DF73A4F56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113729</c:v>
                </c:pt>
                <c:pt idx="5">
                  <c:v>115581</c:v>
                </c:pt>
                <c:pt idx="8">
                  <c:v>117349</c:v>
                </c:pt>
                <c:pt idx="11">
                  <c:v>116761</c:v>
                </c:pt>
                <c:pt idx="14">
                  <c:v>115686</c:v>
                </c:pt>
              </c:numCache>
            </c:numRef>
          </c:val>
          <c:extLst>
            <c:ext xmlns:c16="http://schemas.microsoft.com/office/drawing/2014/chart" uri="{C3380CC4-5D6E-409C-BE32-E72D297353CC}">
              <c16:uniqueId val="{00000000-FFC9-430C-95CD-64CF93DE99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37674</c:v>
                </c:pt>
                <c:pt idx="5">
                  <c:v>37269</c:v>
                </c:pt>
                <c:pt idx="8">
                  <c:v>37704</c:v>
                </c:pt>
                <c:pt idx="11">
                  <c:v>37066</c:v>
                </c:pt>
                <c:pt idx="14">
                  <c:v>39007</c:v>
                </c:pt>
              </c:numCache>
            </c:numRef>
          </c:val>
          <c:extLst>
            <c:ext xmlns:c16="http://schemas.microsoft.com/office/drawing/2014/chart" uri="{C3380CC4-5D6E-409C-BE32-E72D297353CC}">
              <c16:uniqueId val="{00000001-FFC9-430C-95CD-64CF93DE99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8260</c:v>
                </c:pt>
                <c:pt idx="5">
                  <c:v>8762</c:v>
                </c:pt>
                <c:pt idx="8">
                  <c:v>8312</c:v>
                </c:pt>
                <c:pt idx="11">
                  <c:v>4869</c:v>
                </c:pt>
                <c:pt idx="14">
                  <c:v>3896</c:v>
                </c:pt>
              </c:numCache>
            </c:numRef>
          </c:val>
          <c:extLst>
            <c:ext xmlns:c16="http://schemas.microsoft.com/office/drawing/2014/chart" uri="{C3380CC4-5D6E-409C-BE32-E72D297353CC}">
              <c16:uniqueId val="{00000002-FFC9-430C-95CD-64CF93DE99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C9-430C-95CD-64CF93DE99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C9-430C-95CD-64CF93DE99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C9-430C-95CD-64CF93DE99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16010</c:v>
                </c:pt>
                <c:pt idx="3">
                  <c:v>15109</c:v>
                </c:pt>
                <c:pt idx="6">
                  <c:v>15431</c:v>
                </c:pt>
                <c:pt idx="9">
                  <c:v>15254</c:v>
                </c:pt>
                <c:pt idx="12">
                  <c:v>14822</c:v>
                </c:pt>
              </c:numCache>
            </c:numRef>
          </c:val>
          <c:extLst>
            <c:ext xmlns:c16="http://schemas.microsoft.com/office/drawing/2014/chart" uri="{C3380CC4-5D6E-409C-BE32-E72D297353CC}">
              <c16:uniqueId val="{00000006-FFC9-430C-95CD-64CF93DE99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165</c:v>
                </c:pt>
                <c:pt idx="3">
                  <c:v>615</c:v>
                </c:pt>
                <c:pt idx="6">
                  <c:v>995</c:v>
                </c:pt>
                <c:pt idx="9">
                  <c:v>1001</c:v>
                </c:pt>
                <c:pt idx="12">
                  <c:v>993</c:v>
                </c:pt>
              </c:numCache>
            </c:numRef>
          </c:val>
          <c:extLst>
            <c:ext xmlns:c16="http://schemas.microsoft.com/office/drawing/2014/chart" uri="{C3380CC4-5D6E-409C-BE32-E72D297353CC}">
              <c16:uniqueId val="{00000007-FFC9-430C-95CD-64CF93DE99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49862</c:v>
                </c:pt>
                <c:pt idx="3">
                  <c:v>48547</c:v>
                </c:pt>
                <c:pt idx="6">
                  <c:v>47540</c:v>
                </c:pt>
                <c:pt idx="9">
                  <c:v>46224</c:v>
                </c:pt>
                <c:pt idx="12">
                  <c:v>44152</c:v>
                </c:pt>
              </c:numCache>
            </c:numRef>
          </c:val>
          <c:extLst>
            <c:ext xmlns:c16="http://schemas.microsoft.com/office/drawing/2014/chart" uri="{C3380CC4-5D6E-409C-BE32-E72D297353CC}">
              <c16:uniqueId val="{00000008-FFC9-430C-95CD-64CF93DE99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1354</c:v>
                </c:pt>
                <c:pt idx="3">
                  <c:v>1206</c:v>
                </c:pt>
                <c:pt idx="6">
                  <c:v>1077</c:v>
                </c:pt>
                <c:pt idx="9">
                  <c:v>958</c:v>
                </c:pt>
                <c:pt idx="12">
                  <c:v>3076</c:v>
                </c:pt>
              </c:numCache>
            </c:numRef>
          </c:val>
          <c:extLst>
            <c:ext xmlns:c16="http://schemas.microsoft.com/office/drawing/2014/chart" uri="{C3380CC4-5D6E-409C-BE32-E72D297353CC}">
              <c16:uniqueId val="{00000009-FFC9-430C-95CD-64CF93DE99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146755</c:v>
                </c:pt>
                <c:pt idx="3">
                  <c:v>152395</c:v>
                </c:pt>
                <c:pt idx="6">
                  <c:v>153769</c:v>
                </c:pt>
                <c:pt idx="9">
                  <c:v>153562</c:v>
                </c:pt>
                <c:pt idx="12">
                  <c:v>150932</c:v>
                </c:pt>
              </c:numCache>
            </c:numRef>
          </c:val>
          <c:extLst>
            <c:ext xmlns:c16="http://schemas.microsoft.com/office/drawing/2014/chart" uri="{C3380CC4-5D6E-409C-BE32-E72D297353CC}">
              <c16:uniqueId val="{0000000A-FFC9-430C-95CD-64CF93DE99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54482</c:v>
                </c:pt>
                <c:pt idx="2">
                  <c:v>#N/A</c:v>
                </c:pt>
                <c:pt idx="3">
                  <c:v>#N/A</c:v>
                </c:pt>
                <c:pt idx="4">
                  <c:v>56261</c:v>
                </c:pt>
                <c:pt idx="5">
                  <c:v>#N/A</c:v>
                </c:pt>
                <c:pt idx="6">
                  <c:v>#N/A</c:v>
                </c:pt>
                <c:pt idx="7">
                  <c:v>55448</c:v>
                </c:pt>
                <c:pt idx="8">
                  <c:v>#N/A</c:v>
                </c:pt>
                <c:pt idx="9">
                  <c:v>#N/A</c:v>
                </c:pt>
                <c:pt idx="10">
                  <c:v>58302</c:v>
                </c:pt>
                <c:pt idx="11">
                  <c:v>#N/A</c:v>
                </c:pt>
                <c:pt idx="12">
                  <c:v>#N/A</c:v>
                </c:pt>
                <c:pt idx="13">
                  <c:v>55384</c:v>
                </c:pt>
                <c:pt idx="14">
                  <c:v>#N/A</c:v>
                </c:pt>
              </c:numCache>
            </c:numRef>
          </c:val>
          <c:smooth val="0"/>
          <c:extLst>
            <c:ext xmlns:c16="http://schemas.microsoft.com/office/drawing/2014/chart" uri="{C3380CC4-5D6E-409C-BE32-E72D297353CC}">
              <c16:uniqueId val="{0000000B-FFC9-430C-95CD-64CF93DE99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2009</c:v>
                </c:pt>
                <c:pt idx="1">
                  <c:v>0</c:v>
                </c:pt>
                <c:pt idx="2">
                  <c:v>34</c:v>
                </c:pt>
              </c:numCache>
            </c:numRef>
          </c:val>
          <c:extLst>
            <c:ext xmlns:c16="http://schemas.microsoft.com/office/drawing/2014/chart" uri="{C3380CC4-5D6E-409C-BE32-E72D297353CC}">
              <c16:uniqueId val="{00000000-D7C5-480C-B885-3BAA8292F6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402</c:v>
                </c:pt>
                <c:pt idx="1">
                  <c:v>203</c:v>
                </c:pt>
                <c:pt idx="2">
                  <c:v>203</c:v>
                </c:pt>
              </c:numCache>
            </c:numRef>
          </c:val>
          <c:extLst>
            <c:ext xmlns:c16="http://schemas.microsoft.com/office/drawing/2014/chart" uri="{C3380CC4-5D6E-409C-BE32-E72D297353CC}">
              <c16:uniqueId val="{00000001-D7C5-480C-B885-3BAA8292F6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4015</c:v>
                </c:pt>
                <c:pt idx="1">
                  <c:v>2670</c:v>
                </c:pt>
                <c:pt idx="2">
                  <c:v>2357</c:v>
                </c:pt>
              </c:numCache>
            </c:numRef>
          </c:val>
          <c:extLst>
            <c:ext xmlns:c16="http://schemas.microsoft.com/office/drawing/2014/chart" uri="{C3380CC4-5D6E-409C-BE32-E72D297353CC}">
              <c16:uniqueId val="{00000002-D7C5-480C-B885-3BAA8292F6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元利償還金については、利子償還金の減少などにより減少した。</a:t>
          </a:r>
        </a:p>
        <a:p>
          <a:r>
            <a:rPr kumimoji="1" lang="ja-JP" altLang="en-US" sz="1400">
              <a:latin typeface="ＭＳ ゴシック" pitchFamily="49" charset="-128"/>
              <a:ea typeface="ＭＳ ゴシック" pitchFamily="49" charset="-128"/>
            </a:rPr>
            <a:t>　また公営企業債の元利償還金に対する繰入金については、下水道事業会計へ支出額が減少したことなどにより減少している。</a:t>
          </a:r>
        </a:p>
        <a:p>
          <a:r>
            <a:rPr kumimoji="1" lang="ja-JP" altLang="en-US" sz="1400">
              <a:latin typeface="ＭＳ ゴシック" pitchFamily="49" charset="-128"/>
              <a:ea typeface="ＭＳ ゴシック" pitchFamily="49" charset="-128"/>
            </a:rPr>
            <a:t>　実質公債費比率の分子については、元利償還金等（Ａ）が前年度に比べ減少し、算入公債費等（Ｂ）についても増加したため、（Ａ）－（Ｂ）は減少している。</a:t>
          </a:r>
        </a:p>
        <a:p>
          <a:r>
            <a:rPr kumimoji="1" lang="ja-JP" altLang="en-US" sz="1400">
              <a:latin typeface="ＭＳ ゴシック" pitchFamily="49" charset="-128"/>
              <a:ea typeface="ＭＳ ゴシック" pitchFamily="49" charset="-128"/>
            </a:rPr>
            <a:t>　今後は、平成３０年度に策定した財政再建計画に基づき、地方債発行額を抑制することにより、実質公債費比率は下降していくと考えられる。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一般会計等に係る地方債の現在高については前年度に比べ減少している。</a:t>
          </a:r>
        </a:p>
        <a:p>
          <a:r>
            <a:rPr kumimoji="1" lang="ja-JP" altLang="en-US" sz="1300">
              <a:latin typeface="ＭＳ ゴシック" pitchFamily="49" charset="-128"/>
              <a:ea typeface="ＭＳ ゴシック" pitchFamily="49" charset="-128"/>
            </a:rPr>
            <a:t>　公営企業債等繰入見込額については、公営企業会計における繰出対象企業債残高の減少により、減少している。</a:t>
          </a:r>
        </a:p>
        <a:p>
          <a:r>
            <a:rPr kumimoji="1" lang="ja-JP" altLang="en-US" sz="1300">
              <a:latin typeface="ＭＳ ゴシック" pitchFamily="49" charset="-128"/>
              <a:ea typeface="ＭＳ ゴシック" pitchFamily="49" charset="-128"/>
            </a:rPr>
            <a:t>　充当可能基金については、スポーツ振興基金等の取崩しにより減少している。</a:t>
          </a:r>
        </a:p>
        <a:p>
          <a:r>
            <a:rPr kumimoji="1" lang="ja-JP" altLang="en-US" sz="1300">
              <a:latin typeface="ＭＳ ゴシック" pitchFamily="49" charset="-128"/>
              <a:ea typeface="ＭＳ ゴシック" pitchFamily="49" charset="-128"/>
            </a:rPr>
            <a:t>　債務負担行為に基づく支出予定額については、国営土地改良事業について債務負担行為を設定したことにより増加している。</a:t>
          </a:r>
        </a:p>
        <a:p>
          <a:r>
            <a:rPr kumimoji="1" lang="ja-JP" altLang="en-US" sz="1300">
              <a:latin typeface="ＭＳ ゴシック" pitchFamily="49" charset="-128"/>
              <a:ea typeface="ＭＳ ゴシック" pitchFamily="49" charset="-128"/>
            </a:rPr>
            <a:t>　将来負担比率の分子については、将来負担額（Ａ）が、地方債の現在高や公営企業債等繰入見込額の減により前年度に比べ減少したものの、充当可能財源等（Ｂ）の減少額が（Ａ）の減少額を上回ったため、（Ａ）－（Ｂ）は増加した。</a:t>
          </a:r>
        </a:p>
        <a:p>
          <a:r>
            <a:rPr kumimoji="1" lang="ja-JP" altLang="en-US" sz="1300">
              <a:latin typeface="ＭＳ ゴシック" pitchFamily="49" charset="-128"/>
              <a:ea typeface="ＭＳ ゴシック" pitchFamily="49" charset="-128"/>
            </a:rPr>
            <a:t>　今後は、平成３０年度に策定した財政再建計画に基づき、地方債発行額を抑制することにより、将来負担比率は減少していくと考えられる。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福井県福井市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国体・障スポの開催経費に充当するためスポーツ振興基金を取り崩した。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今後は、平成３０年度に策定した財政再建計画に基づき、基金繰入に頼らない収支均衡した財政構造を確立し、財政調整基金を計画的に積み立てていくことを予定している。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スポーツ振興基金：スポーツ振興に寄与する事業の推進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都市緑化基金：緑豊かで安全活快適な都市づくりの推進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ふるさとづくり基金：市民が愛着と誇りの持てる個性豊かなふるさとの創造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姉妹都市交流基金：姉妹都市交流の振興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スポーツ振興基金：国体・障スポ開催事業の財源として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ふるさとづくり基金：民間活力をいかした県都の顔づくり事業等の財源として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姉妹都市交流基金：姉妹都市交流事業の財源として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不死鳥ふくい ふるさと応援寄附金の一部（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今後は、平成３０年度に策定した財政再建計画に基づき、基金繰入に頼らない収支均衡した財政構造を確立し、財政調整基金を計画的に積み立てていくことを予定している。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264,356
259,913
536.41
102,009,634
99,933,149
1,825,312
59,035,716
151,045,695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平成２５年度以降、類似団体内平均値を上回っていたが、２８年度は類似団体平均を若干下回り、平成２９、３０年度も同様であった。</a:t>
          </a:r>
        </a:p>
        <a:p>
          <a:r>
            <a:rPr kumimoji="1" lang="ja-JP" altLang="en-US" sz="1300">
              <a:latin typeface="ＭＳ Ｐゴシック" panose="020B0600070205080204" pitchFamily="50" charset="-128"/>
              <a:ea typeface="ＭＳ Ｐゴシック" panose="020B0600070205080204" pitchFamily="50" charset="-128"/>
            </a:rPr>
            <a:t>　今後とも、市税収入や新たな財源など、あらゆる歳入の確保に努めるとともに、事務事業の見直し・取捨選択、人件費の削減などの取組を通して、更なる財政基盤の強化に努める。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平成３０年度は、平成２９年度の実質収支赤字を受けて、職員給与減額、事業の中止・縮減を実施したことにより、人件費等が減少したため、、比率が改善している。</a:t>
          </a:r>
        </a:p>
        <a:p>
          <a:r>
            <a:rPr kumimoji="1" lang="ja-JP" altLang="en-US" sz="1300">
              <a:latin typeface="ＭＳ Ｐゴシック" panose="020B0600070205080204" pitchFamily="50" charset="-128"/>
              <a:ea typeface="ＭＳ Ｐゴシック" panose="020B0600070205080204" pitchFamily="50" charset="-128"/>
            </a:rPr>
            <a:t>　今後とも、財政再建計画に基づき、人件費の抑制や事務事業の見直し、新規市債の発行抑制による公債費の縮減に取り組むことにより、数値の改善に努める。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29464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5347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39116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4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66</xdr:row>
      <xdr:rowOff>39116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8456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17526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845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150114</xdr:rowOff>
    </xdr:from>
    <xdr:to>
      <xdr:col>19</xdr:col>
      <xdr:colOff>184150</xdr:colOff>
      <xdr:row>66</xdr:row>
      <xdr:rowOff>80264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65041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類似団体内平均値を上回っているのは、主に人件費が要因となっている。</a:t>
          </a:r>
        </a:p>
        <a:p>
          <a:r>
            <a:rPr kumimoji="1" lang="ja-JP" altLang="en-US" sz="1200">
              <a:latin typeface="ＭＳ Ｐゴシック" panose="020B0600070205080204" pitchFamily="50" charset="-128"/>
              <a:ea typeface="ＭＳ Ｐゴシック" panose="020B0600070205080204" pitchFamily="50" charset="-128"/>
            </a:rPr>
            <a:t>　これは、人口千人当たりの職員数が７．６３人と類似団体内では多く、さらに、技能労務職員が一般行政職員の給料表を採用していることから、技能労務職員に係る人件費が類似団体内では高くなっているためである。</a:t>
          </a:r>
        </a:p>
        <a:p>
          <a:r>
            <a:rPr kumimoji="1" lang="ja-JP" altLang="en-US" sz="1200">
              <a:latin typeface="ＭＳ Ｐゴシック" panose="020B0600070205080204" pitchFamily="50" charset="-128"/>
              <a:ea typeface="ＭＳ Ｐゴシック" panose="020B0600070205080204" pitchFamily="50" charset="-128"/>
            </a:rPr>
            <a:t>　平成３０年度は、平成２９年度の実質収支赤字を受けて、職員給与減額、事業の中止・縮減を実施したことにより、平成２６年度から平成２９年度に比べ、数値が改善している。今後は、平成３０年度に策定した財政再建計画に基づき、職員数の適正化と給与体系見直しを進めることにより、人件費の抑制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102757</xdr:rowOff>
    </xdr:from>
    <xdr:to>
      <xdr:col>23</xdr:col>
      <xdr:colOff>133350</xdr:colOff>
      <xdr:row>85</xdr:row>
      <xdr:rowOff>67962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33107"/>
          <a:ext cx="838200" cy="30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149828</xdr:rowOff>
    </xdr:from>
    <xdr:to>
      <xdr:col>19</xdr:col>
      <xdr:colOff>133350</xdr:colOff>
      <xdr:row>85</xdr:row>
      <xdr:rowOff>67962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80178"/>
          <a:ext cx="889000" cy="26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143537</xdr:rowOff>
    </xdr:from>
    <xdr:to>
      <xdr:col>15</xdr:col>
      <xdr:colOff>82550</xdr:colOff>
      <xdr:row>83</xdr:row>
      <xdr:rowOff>149828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73887"/>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143537</xdr:rowOff>
    </xdr:from>
    <xdr:to>
      <xdr:col>11</xdr:col>
      <xdr:colOff>31750</xdr:colOff>
      <xdr:row>83</xdr:row>
      <xdr:rowOff>143811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738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51957</xdr:rowOff>
    </xdr:from>
    <xdr:to>
      <xdr:col>23</xdr:col>
      <xdr:colOff>184150</xdr:colOff>
      <xdr:row>83</xdr:row>
      <xdr:rowOff>153557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24034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5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17162</xdr:rowOff>
    </xdr:from>
    <xdr:to>
      <xdr:col>19</xdr:col>
      <xdr:colOff>184150</xdr:colOff>
      <xdr:row>85</xdr:row>
      <xdr:rowOff>118762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103539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7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99028</xdr:rowOff>
    </xdr:from>
    <xdr:to>
      <xdr:col>15</xdr:col>
      <xdr:colOff>133350</xdr:colOff>
      <xdr:row>84</xdr:row>
      <xdr:rowOff>29178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13955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1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92737</xdr:rowOff>
    </xdr:from>
    <xdr:to>
      <xdr:col>11</xdr:col>
      <xdr:colOff>82550</xdr:colOff>
      <xdr:row>84</xdr:row>
      <xdr:rowOff>22887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93011</xdr:rowOff>
    </xdr:from>
    <xdr:to>
      <xdr:col>7</xdr:col>
      <xdr:colOff>31750</xdr:colOff>
      <xdr:row>84</xdr:row>
      <xdr:rowOff>23161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本市では、平成１８年４月に国、県に準じて給与構造改革を実施し、職務・職責に応じた給料表構造へ変更するとともに、高齢者層の昇給抑制制度も導入したことから、平均給料月額は確実に下がっている。</a:t>
          </a:r>
        </a:p>
        <a:p>
          <a:r>
            <a:rPr kumimoji="1" lang="ja-JP" altLang="en-US" sz="1300">
              <a:latin typeface="ＭＳ Ｐゴシック" panose="020B0600070205080204" pitchFamily="50" charset="-128"/>
              <a:ea typeface="ＭＳ Ｐゴシック" panose="020B0600070205080204" pitchFamily="50" charset="-128"/>
            </a:rPr>
            <a:t>　人件費縮減の観点からは、４月１日現在のラスパイレス指数に反映されないものの、３０年７月から３１年３月まで職務級に応じて給与減額を行った。</a:t>
          </a:r>
        </a:p>
        <a:p>
          <a:r>
            <a:rPr kumimoji="1" lang="ja-JP" altLang="en-US" sz="1300">
              <a:latin typeface="ＭＳ Ｐゴシック" panose="020B0600070205080204" pitchFamily="50" charset="-128"/>
              <a:ea typeface="ＭＳ Ｐゴシック" panose="020B0600070205080204" pitchFamily="50" charset="-128"/>
            </a:rPr>
            <a:t>　また、給与体系の適正化の観点からは、３１年４月から給料表の継足し廃止や級別職員数の適正化を図るため昇任制度の見直しを行ったところである。</a:t>
          </a:r>
        </a:p>
        <a:p>
          <a:r>
            <a:rPr kumimoji="1" lang="ja-JP" altLang="en-US" sz="1300">
              <a:latin typeface="ＭＳ Ｐゴシック" panose="020B0600070205080204" pitchFamily="50" charset="-128"/>
              <a:ea typeface="ＭＳ Ｐゴシック" panose="020B0600070205080204" pitchFamily="50" charset="-128"/>
            </a:rPr>
            <a:t>　一方、任期付職員退職による職員の年齢構成の変化等により、類似団体内での比較では指数はやや高いものとなっている。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457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457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本市は平成８年度から定員適正化計画を策定、運用しており、平成３０年８月からは、第４次定員適正化計画を改訂し、将来の行政需要の変化を見据えた定員管理を進めているところである。</a:t>
          </a:r>
        </a:p>
        <a:p>
          <a:r>
            <a:rPr kumimoji="1" lang="ja-JP" altLang="en-US" sz="1300">
              <a:latin typeface="ＭＳ Ｐゴシック" panose="020B0600070205080204" pitchFamily="50" charset="-128"/>
              <a:ea typeface="ＭＳ Ｐゴシック" panose="020B0600070205080204" pitchFamily="50" charset="-128"/>
            </a:rPr>
            <a:t>　平成３１年４月の中核市移行に伴う専門職員の確保のため、職員数の増加が見られたものの、福井国体が終了し、国体開催に伴う任期付き職員が任期満了で退職したことで、職員数としては減少となった。</a:t>
          </a:r>
        </a:p>
        <a:p>
          <a:r>
            <a:rPr kumimoji="1" lang="ja-JP" altLang="en-US" sz="1300">
              <a:latin typeface="ＭＳ Ｐゴシック" panose="020B0600070205080204" pitchFamily="50" charset="-128"/>
              <a:ea typeface="ＭＳ Ｐゴシック" panose="020B0600070205080204" pitchFamily="50" charset="-128"/>
            </a:rPr>
            <a:t>　今後も、民間委託の推進や多様な任用形態の活用等により、中核市定員モデルとの均衡を図りながら、引き続き適正な定員管理に努めていく。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40277</xdr:rowOff>
    </xdr:from>
    <xdr:to>
      <xdr:col>81</xdr:col>
      <xdr:colOff>44450</xdr:colOff>
      <xdr:row>65</xdr:row>
      <xdr:rowOff>91984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18452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71301</xdr:rowOff>
    </xdr:from>
    <xdr:to>
      <xdr:col>77</xdr:col>
      <xdr:colOff>44450</xdr:colOff>
      <xdr:row>65</xdr:row>
      <xdr:rowOff>91984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2155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156573</xdr:rowOff>
    </xdr:from>
    <xdr:to>
      <xdr:col>72</xdr:col>
      <xdr:colOff>203200</xdr:colOff>
      <xdr:row>65</xdr:row>
      <xdr:rowOff>71301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2937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149678</xdr:rowOff>
    </xdr:from>
    <xdr:to>
      <xdr:col>68</xdr:col>
      <xdr:colOff>152400</xdr:colOff>
      <xdr:row>64</xdr:row>
      <xdr:rowOff>156573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1224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160927</xdr:rowOff>
    </xdr:from>
    <xdr:to>
      <xdr:col>81</xdr:col>
      <xdr:colOff>95250</xdr:colOff>
      <xdr:row>65</xdr:row>
      <xdr:rowOff>91077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133004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41184</xdr:rowOff>
    </xdr:from>
    <xdr:to>
      <xdr:col>77</xdr:col>
      <xdr:colOff>95250</xdr:colOff>
      <xdr:row>65</xdr:row>
      <xdr:rowOff>142784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127561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20501</xdr:rowOff>
    </xdr:from>
    <xdr:to>
      <xdr:col>73</xdr:col>
      <xdr:colOff>44450</xdr:colOff>
      <xdr:row>65</xdr:row>
      <xdr:rowOff>122101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106878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105773</xdr:rowOff>
    </xdr:from>
    <xdr:to>
      <xdr:col>68</xdr:col>
      <xdr:colOff>203200</xdr:colOff>
      <xdr:row>65</xdr:row>
      <xdr:rowOff>35923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20700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98878</xdr:rowOff>
    </xdr:from>
    <xdr:to>
      <xdr:col>64</xdr:col>
      <xdr:colOff>152400</xdr:colOff>
      <xdr:row>65</xdr:row>
      <xdr:rowOff>29028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13805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元利償還金の減少や、標準税収入額の増加などの影響により、単年度の実質公債費比率は０．５ポイント低下、３か年平均でも０．５ポイント改善した。</a:t>
          </a:r>
        </a:p>
        <a:p>
          <a:r>
            <a:rPr kumimoji="1" lang="ja-JP" altLang="en-US" sz="1300">
              <a:latin typeface="ＭＳ Ｐゴシック" panose="020B0600070205080204" pitchFamily="50" charset="-128"/>
              <a:ea typeface="ＭＳ Ｐゴシック" panose="020B0600070205080204" pitchFamily="50" charset="-128"/>
            </a:rPr>
            <a:t>　今後は、平成３０年度に策定した財政再建計画に基づく地方債発行額の抑制により、公債費の上昇抑制に努めていく。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111337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434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43</xdr:row>
      <xdr:rowOff>127423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43</xdr:row>
      <xdr:rowOff>159596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9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4233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87647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平成２９年度と比較して地方債現在高が減少していることなどから、将来負担比率は減少した。</a:t>
          </a:r>
        </a:p>
        <a:p>
          <a:r>
            <a:rPr kumimoji="1" lang="ja-JP" altLang="en-US" sz="1300">
              <a:latin typeface="ＭＳ Ｐゴシック" panose="020B0600070205080204" pitchFamily="50" charset="-128"/>
              <a:ea typeface="ＭＳ Ｐゴシック" panose="020B0600070205080204" pitchFamily="50" charset="-128"/>
            </a:rPr>
            <a:t>　今後は、平成３０年度に策定した財政再建計画に基づき、地方債発行額の抑制と財政調整基金の積立てにより、将来負担比率は減少していくと見込まれる。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80080</xdr:rowOff>
    </xdr:from>
    <xdr:to>
      <xdr:col>81</xdr:col>
      <xdr:colOff>44450</xdr:colOff>
      <xdr:row>23</xdr:row>
      <xdr:rowOff>5150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8519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97508</xdr:rowOff>
    </xdr:from>
    <xdr:to>
      <xdr:col>77</xdr:col>
      <xdr:colOff>44450</xdr:colOff>
      <xdr:row>23</xdr:row>
      <xdr:rowOff>5150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869408"/>
          <a:ext cx="889000" cy="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97508</xdr:rowOff>
    </xdr:from>
    <xdr:to>
      <xdr:col>72</xdr:col>
      <xdr:colOff>203200</xdr:colOff>
      <xdr:row>22</xdr:row>
      <xdr:rowOff>113595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8694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94827</xdr:rowOff>
    </xdr:from>
    <xdr:to>
      <xdr:col>68</xdr:col>
      <xdr:colOff>152400</xdr:colOff>
      <xdr:row>22</xdr:row>
      <xdr:rowOff>113595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86672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29280</xdr:rowOff>
    </xdr:from>
    <xdr:to>
      <xdr:col>81</xdr:col>
      <xdr:colOff>95250</xdr:colOff>
      <xdr:row>22</xdr:row>
      <xdr:rowOff>130880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8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1357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7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125800</xdr:rowOff>
    </xdr:from>
    <xdr:to>
      <xdr:col>77</xdr:col>
      <xdr:colOff>95250</xdr:colOff>
      <xdr:row>23</xdr:row>
      <xdr:rowOff>55950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8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40727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98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46708</xdr:rowOff>
    </xdr:from>
    <xdr:to>
      <xdr:col>73</xdr:col>
      <xdr:colOff>44450</xdr:colOff>
      <xdr:row>22</xdr:row>
      <xdr:rowOff>148308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8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133085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90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62795</xdr:rowOff>
    </xdr:from>
    <xdr:to>
      <xdr:col>68</xdr:col>
      <xdr:colOff>203200</xdr:colOff>
      <xdr:row>22</xdr:row>
      <xdr:rowOff>164395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8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149172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9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44027</xdr:rowOff>
    </xdr:from>
    <xdr:to>
      <xdr:col>64</xdr:col>
      <xdr:colOff>152400</xdr:colOff>
      <xdr:row>22</xdr:row>
      <xdr:rowOff>145627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130404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90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264,356
259,913
536.41
102,009,634
99,933,149
1,825,312
59,035,716
151,045,695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平成２３年度以降、類似団体内平均値を上回っているが、技能労務職員の退職不補充や組織の再編、業務の効率化、民間委託の推進等、定員適正化計画に基づき職員数の削減に努めているところである。</a:t>
          </a:r>
        </a:p>
        <a:p>
          <a:r>
            <a:rPr kumimoji="1" lang="ja-JP" altLang="en-US" sz="1300">
              <a:latin typeface="ＭＳ Ｐゴシック" panose="020B0600070205080204" pitchFamily="50" charset="-128"/>
              <a:ea typeface="ＭＳ Ｐゴシック" panose="020B0600070205080204" pitchFamily="50" charset="-128"/>
            </a:rPr>
            <a:t>　今後は、平成３０年度に策定した財政再建計画に基づき、職員数の適正化と給与体系見直しを進めることにより、人件費の抑制を図っていく。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41275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6040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39</xdr:row>
      <xdr:rowOff>41275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661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69850</xdr:rowOff>
    </xdr:from>
    <xdr:to>
      <xdr:col>15</xdr:col>
      <xdr:colOff>98425</xdr:colOff>
      <xdr:row>38</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58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69850</xdr:rowOff>
    </xdr:from>
    <xdr:to>
      <xdr:col>11</xdr:col>
      <xdr:colOff>9525</xdr:colOff>
      <xdr:row>38</xdr:row>
      <xdr:rowOff>136525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584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161925</xdr:rowOff>
    </xdr:from>
    <xdr:to>
      <xdr:col>20</xdr:col>
      <xdr:colOff>38100</xdr:colOff>
      <xdr:row>39</xdr:row>
      <xdr:rowOff>92075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76852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19050</xdr:rowOff>
    </xdr:from>
    <xdr:to>
      <xdr:col>11</xdr:col>
      <xdr:colOff>60325</xdr:colOff>
      <xdr:row>38</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105427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85725</xdr:rowOff>
    </xdr:from>
    <xdr:to>
      <xdr:col>6</xdr:col>
      <xdr:colOff>171450</xdr:colOff>
      <xdr:row>39</xdr:row>
      <xdr:rowOff>15875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平成２１年度以降、類似団体内平均値を下回っている。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これは、民間委託や指定管理者制度を積極的に活用し、コスト削減に取り組んでいるためである。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　今後も行政サービス全般において見直しを行い、行政運営の効率化を図ることで更なる削減に努める。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162379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2690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1814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16</xdr:row>
      <xdr:rowOff>1814</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5817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9979</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類似団体内平均値を下回っているものの、毎年、その負担については高い水準にある。</a:t>
          </a:r>
        </a:p>
        <a:p>
          <a:r>
            <a:rPr kumimoji="1" lang="ja-JP" altLang="en-US" sz="1300">
              <a:latin typeface="ＭＳ Ｐゴシック" panose="020B0600070205080204" pitchFamily="50" charset="-128"/>
              <a:ea typeface="ＭＳ Ｐゴシック" panose="020B0600070205080204" pitchFamily="50" charset="-128"/>
            </a:rPr>
            <a:t>　子どもや高齢者、障がい者に対する福祉施策の充実などにより、扶助費を抑制することは困難な状況であるが、資格審査等の適正化や細やかな生活指導等を行い、財政を圧迫する上昇傾向をできる限り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56</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その他に係る経費の大部分は、国民健康保険や介護保険等、他の特別会計への繰出金で構成されており、類似団体平均値を下回っている。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今後、平成３０年度に策定した財政再建計画に基づき、経営の効率化や独立採算の原則に立ち返った料金の適正化などにより、普通会計の負担を軽減していけるよう努める。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55</xdr:row>
      <xdr:rowOff>97065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428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55</xdr:row>
      <xdr:rowOff>97065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83457</xdr:rowOff>
    </xdr:from>
    <xdr:to>
      <xdr:col>73</xdr:col>
      <xdr:colOff>180975</xdr:colOff>
      <xdr:row>54</xdr:row>
      <xdr:rowOff>170543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341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54</xdr:row>
      <xdr:rowOff>148772</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119743</xdr:rowOff>
    </xdr:from>
    <xdr:to>
      <xdr:col>82</xdr:col>
      <xdr:colOff>158750</xdr:colOff>
      <xdr:row>55</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136270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32657</xdr:rowOff>
    </xdr:from>
    <xdr:to>
      <xdr:col>69</xdr:col>
      <xdr:colOff>142875</xdr:colOff>
      <xdr:row>54</xdr:row>
      <xdr:rowOff>134257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事業の終了等により、類似団体内平均値を下回っている。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今後、平成３０年度に策定した財政再建計画に基づき、補助事業の見直し等を行い、適正化に努める。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563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10414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56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10414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10414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以降、類似団体内平均値を上回っているが、近年、学校、保育園の耐震補強などの防災・減災対策、私立保育園整備支援などの子育て環境づくり、福井駅西口中央地区市街地再開発事業などの大型事業等、必要不可欠な事業に取り組んだ結果、その財源となる市債発行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今後は、平成３０年度に策定した財政再建計画に基づく地方債発行額の抑制により、公債費の上昇抑制に努めていく。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82</xdr:row>
      <xdr:rowOff>18143</xdr:rowOff>
    </xdr:from>
    <xdr:to>
      <xdr:col>24</xdr:col>
      <xdr:colOff>25400</xdr:colOff>
      <xdr:row>82</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407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82</xdr:row>
      <xdr:rowOff>50800</xdr:rowOff>
    </xdr:from>
    <xdr:to>
      <xdr:col>19</xdr:col>
      <xdr:colOff>187325</xdr:colOff>
      <xdr:row>82</xdr:row>
      <xdr:rowOff>105229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410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82</xdr:row>
      <xdr:rowOff>7257</xdr:rowOff>
    </xdr:from>
    <xdr:to>
      <xdr:col>15</xdr:col>
      <xdr:colOff>98425</xdr:colOff>
      <xdr:row>82</xdr:row>
      <xdr:rowOff>105229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4066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7257</xdr:rowOff>
    </xdr:from>
    <xdr:to>
      <xdr:col>11</xdr:col>
      <xdr:colOff>9525</xdr:colOff>
      <xdr:row>82</xdr:row>
      <xdr:rowOff>72571</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4066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138793</xdr:rowOff>
    </xdr:from>
    <xdr:to>
      <xdr:col>24</xdr:col>
      <xdr:colOff>76200</xdr:colOff>
      <xdr:row>82</xdr:row>
      <xdr:rowOff>68943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40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47370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93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82</xdr:row>
      <xdr:rowOff>0</xdr:rowOff>
    </xdr:from>
    <xdr:to>
      <xdr:col>20</xdr:col>
      <xdr:colOff>38100</xdr:colOff>
      <xdr:row>82</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86377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414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82</xdr:row>
      <xdr:rowOff>54429</xdr:rowOff>
    </xdr:from>
    <xdr:to>
      <xdr:col>15</xdr:col>
      <xdr:colOff>149225</xdr:colOff>
      <xdr:row>82</xdr:row>
      <xdr:rowOff>156029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41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140806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419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127907</xdr:rowOff>
    </xdr:from>
    <xdr:to>
      <xdr:col>11</xdr:col>
      <xdr:colOff>60325</xdr:colOff>
      <xdr:row>82</xdr:row>
      <xdr:rowOff>58057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40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42834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41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21771</xdr:rowOff>
    </xdr:from>
    <xdr:to>
      <xdr:col>6</xdr:col>
      <xdr:colOff>171450</xdr:colOff>
      <xdr:row>82</xdr:row>
      <xdr:rowOff>123371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40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108148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416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平成２０年度までは類似団体と同水準で推移していたが、平成２１年度からは類似団体を下回っている。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公債費の伸びを吸収するため人件費等その他の経費を圧縮した結果、公債費以外について類似団体の水準を下回ったためである。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78994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207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78994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77</xdr:row>
      <xdr:rowOff>65278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05204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67563</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052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97625</xdr:rowOff>
    </xdr:from>
    <xdr:to>
      <xdr:col>29</xdr:col>
      <xdr:colOff>127000</xdr:colOff>
      <xdr:row>16</xdr:row>
      <xdr:rowOff>18186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17000"/>
          <a:ext cx="647700" cy="9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97625</xdr:rowOff>
    </xdr:from>
    <xdr:to>
      <xdr:col>26</xdr:col>
      <xdr:colOff>50800</xdr:colOff>
      <xdr:row>15</xdr:row>
      <xdr:rowOff>161328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17000"/>
          <a:ext cx="6985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145669</xdr:rowOff>
    </xdr:from>
    <xdr:to>
      <xdr:col>22</xdr:col>
      <xdr:colOff>114300</xdr:colOff>
      <xdr:row>15</xdr:row>
      <xdr:rowOff>161328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65044"/>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145669</xdr:rowOff>
    </xdr:from>
    <xdr:to>
      <xdr:col>18</xdr:col>
      <xdr:colOff>177800</xdr:colOff>
      <xdr:row>16</xdr:row>
      <xdr:rowOff>19063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5044"/>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138836</xdr:rowOff>
    </xdr:from>
    <xdr:to>
      <xdr:col>29</xdr:col>
      <xdr:colOff>177800</xdr:colOff>
      <xdr:row>16</xdr:row>
      <xdr:rowOff>68986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155363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46825</xdr:rowOff>
    </xdr:from>
    <xdr:to>
      <xdr:col>26</xdr:col>
      <xdr:colOff>101600</xdr:colOff>
      <xdr:row>15</xdr:row>
      <xdr:rowOff>148425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158602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110528</xdr:rowOff>
    </xdr:from>
    <xdr:to>
      <xdr:col>22</xdr:col>
      <xdr:colOff>165100</xdr:colOff>
      <xdr:row>16</xdr:row>
      <xdr:rowOff>40678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94869</xdr:rowOff>
    </xdr:from>
    <xdr:to>
      <xdr:col>19</xdr:col>
      <xdr:colOff>38100</xdr:colOff>
      <xdr:row>16</xdr:row>
      <xdr:rowOff>25019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35196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139713</xdr:rowOff>
    </xdr:from>
    <xdr:to>
      <xdr:col>15</xdr:col>
      <xdr:colOff>101600</xdr:colOff>
      <xdr:row>16</xdr:row>
      <xdr:rowOff>69863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80040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138316</xdr:rowOff>
    </xdr:from>
    <xdr:to>
      <xdr:col>29</xdr:col>
      <xdr:colOff>127000</xdr:colOff>
      <xdr:row>34</xdr:row>
      <xdr:rowOff>173825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05766"/>
          <a:ext cx="647700" cy="3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110274</xdr:rowOff>
    </xdr:from>
    <xdr:to>
      <xdr:col>26</xdr:col>
      <xdr:colOff>50800</xdr:colOff>
      <xdr:row>34</xdr:row>
      <xdr:rowOff>138316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377724"/>
          <a:ext cx="6985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70422</xdr:rowOff>
    </xdr:from>
    <xdr:to>
      <xdr:col>22</xdr:col>
      <xdr:colOff>114300</xdr:colOff>
      <xdr:row>34</xdr:row>
      <xdr:rowOff>110274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37872"/>
          <a:ext cx="698500" cy="3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70422</xdr:rowOff>
    </xdr:from>
    <xdr:to>
      <xdr:col>18</xdr:col>
      <xdr:colOff>177800</xdr:colOff>
      <xdr:row>34</xdr:row>
      <xdr:rowOff>123380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37872"/>
          <a:ext cx="698500" cy="5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123025</xdr:rowOff>
    </xdr:from>
    <xdr:to>
      <xdr:col>29</xdr:col>
      <xdr:colOff>177800</xdr:colOff>
      <xdr:row>34</xdr:row>
      <xdr:rowOff>224625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9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311002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3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87516</xdr:rowOff>
    </xdr:from>
    <xdr:to>
      <xdr:col>26</xdr:col>
      <xdr:colOff>101600</xdr:colOff>
      <xdr:row>34</xdr:row>
      <xdr:rowOff>189116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199293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23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59474</xdr:rowOff>
    </xdr:from>
    <xdr:to>
      <xdr:col>22</xdr:col>
      <xdr:colOff>165100</xdr:colOff>
      <xdr:row>34</xdr:row>
      <xdr:rowOff>161074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2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171251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19622</xdr:rowOff>
    </xdr:from>
    <xdr:to>
      <xdr:col>19</xdr:col>
      <xdr:colOff>38100</xdr:colOff>
      <xdr:row>34</xdr:row>
      <xdr:rowOff>121222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87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131399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5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72580</xdr:rowOff>
    </xdr:from>
    <xdr:to>
      <xdr:col>15</xdr:col>
      <xdr:colOff>101600</xdr:colOff>
      <xdr:row>34</xdr:row>
      <xdr:rowOff>174180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4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184357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264,356
259,913
536.41
102,009,634
99,933,149
1,825,312
59,035,716
151,045,695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16119</xdr:rowOff>
    </xdr:from>
    <xdr:to>
      <xdr:col>24</xdr:col>
      <xdr:colOff>63500</xdr:colOff>
      <xdr:row>35</xdr:row>
      <xdr:rowOff>87396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016869"/>
          <a:ext cx="8382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16119</xdr:rowOff>
    </xdr:from>
    <xdr:to>
      <xdr:col>19</xdr:col>
      <xdr:colOff>177800</xdr:colOff>
      <xdr:row>35</xdr:row>
      <xdr:rowOff>88654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16869"/>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51895</xdr:rowOff>
    </xdr:from>
    <xdr:to>
      <xdr:col>15</xdr:col>
      <xdr:colOff>50800</xdr:colOff>
      <xdr:row>35</xdr:row>
      <xdr:rowOff>88654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5264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51895</xdr:rowOff>
    </xdr:from>
    <xdr:to>
      <xdr:col>10</xdr:col>
      <xdr:colOff>114300</xdr:colOff>
      <xdr:row>35</xdr:row>
      <xdr:rowOff>53518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52645"/>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36596</xdr:rowOff>
    </xdr:from>
    <xdr:to>
      <xdr:col>24</xdr:col>
      <xdr:colOff>114300</xdr:colOff>
      <xdr:row>35</xdr:row>
      <xdr:rowOff>138196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59473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136769</xdr:rowOff>
    </xdr:from>
    <xdr:to>
      <xdr:col>20</xdr:col>
      <xdr:colOff>38100</xdr:colOff>
      <xdr:row>35</xdr:row>
      <xdr:rowOff>66919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6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83446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37854</xdr:rowOff>
    </xdr:from>
    <xdr:to>
      <xdr:col>15</xdr:col>
      <xdr:colOff>101600</xdr:colOff>
      <xdr:row>35</xdr:row>
      <xdr:rowOff>139454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155981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1095</xdr:rowOff>
    </xdr:from>
    <xdr:to>
      <xdr:col>10</xdr:col>
      <xdr:colOff>165100</xdr:colOff>
      <xdr:row>35</xdr:row>
      <xdr:rowOff>102695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119222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7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2718</xdr:rowOff>
    </xdr:from>
    <xdr:to>
      <xdr:col>6</xdr:col>
      <xdr:colOff>38100</xdr:colOff>
      <xdr:row>35</xdr:row>
      <xdr:rowOff>104318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105181</xdr:rowOff>
    </xdr:from>
    <xdr:to>
      <xdr:col>24</xdr:col>
      <xdr:colOff>63500</xdr:colOff>
      <xdr:row>54</xdr:row>
      <xdr:rowOff>129946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63481"/>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72149</xdr:rowOff>
    </xdr:from>
    <xdr:to>
      <xdr:col>19</xdr:col>
      <xdr:colOff>177800</xdr:colOff>
      <xdr:row>54</xdr:row>
      <xdr:rowOff>105181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30449"/>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72149</xdr:rowOff>
    </xdr:from>
    <xdr:to>
      <xdr:col>15</xdr:col>
      <xdr:colOff>50800</xdr:colOff>
      <xdr:row>54</xdr:row>
      <xdr:rowOff>108839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30449"/>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102362</xdr:rowOff>
    </xdr:from>
    <xdr:to>
      <xdr:col>10</xdr:col>
      <xdr:colOff>114300</xdr:colOff>
      <xdr:row>54</xdr:row>
      <xdr:rowOff>108839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36066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79146</xdr:rowOff>
    </xdr:from>
    <xdr:to>
      <xdr:col>24</xdr:col>
      <xdr:colOff>114300</xdr:colOff>
      <xdr:row>55</xdr:row>
      <xdr:rowOff>9296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102023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54381</xdr:rowOff>
    </xdr:from>
    <xdr:to>
      <xdr:col>20</xdr:col>
      <xdr:colOff>38100</xdr:colOff>
      <xdr:row>54</xdr:row>
      <xdr:rowOff>155981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1058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21349</xdr:rowOff>
    </xdr:from>
    <xdr:to>
      <xdr:col>15</xdr:col>
      <xdr:colOff>101600</xdr:colOff>
      <xdr:row>54</xdr:row>
      <xdr:rowOff>122949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139476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58039</xdr:rowOff>
    </xdr:from>
    <xdr:to>
      <xdr:col>10</xdr:col>
      <xdr:colOff>165100</xdr:colOff>
      <xdr:row>54</xdr:row>
      <xdr:rowOff>159639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51562</xdr:rowOff>
    </xdr:from>
    <xdr:to>
      <xdr:col>6</xdr:col>
      <xdr:colOff>38100</xdr:colOff>
      <xdr:row>54</xdr:row>
      <xdr:rowOff>153162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169689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0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170618</xdr:rowOff>
    </xdr:from>
    <xdr:to>
      <xdr:col>24</xdr:col>
      <xdr:colOff>63500</xdr:colOff>
      <xdr:row>77</xdr:row>
      <xdr:rowOff>12655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343568"/>
          <a:ext cx="838200" cy="87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170618</xdr:rowOff>
    </xdr:from>
    <xdr:to>
      <xdr:col>19</xdr:col>
      <xdr:colOff>177800</xdr:colOff>
      <xdr:row>76</xdr:row>
      <xdr:rowOff>145186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343568"/>
          <a:ext cx="889000" cy="8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143357</xdr:rowOff>
    </xdr:from>
    <xdr:to>
      <xdr:col>15</xdr:col>
      <xdr:colOff>50800</xdr:colOff>
      <xdr:row>76</xdr:row>
      <xdr:rowOff>145186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7355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86837</xdr:rowOff>
    </xdr:from>
    <xdr:to>
      <xdr:col>10</xdr:col>
      <xdr:colOff>114300</xdr:colOff>
      <xdr:row>76</xdr:row>
      <xdr:rowOff>143357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117037"/>
          <a:ext cx="889000" cy="5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133305</xdr:rowOff>
    </xdr:from>
    <xdr:to>
      <xdr:col>24</xdr:col>
      <xdr:colOff>114300</xdr:colOff>
      <xdr:row>77</xdr:row>
      <xdr:rowOff>63455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111732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119818</xdr:rowOff>
    </xdr:from>
    <xdr:to>
      <xdr:col>20</xdr:col>
      <xdr:colOff>38100</xdr:colOff>
      <xdr:row>72</xdr:row>
      <xdr:rowOff>49968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2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66495</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06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94386</xdr:rowOff>
    </xdr:from>
    <xdr:to>
      <xdr:col>15</xdr:col>
      <xdr:colOff>101600</xdr:colOff>
      <xdr:row>77</xdr:row>
      <xdr:rowOff>24536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15663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92557</xdr:rowOff>
    </xdr:from>
    <xdr:to>
      <xdr:col>10</xdr:col>
      <xdr:colOff>165100</xdr:colOff>
      <xdr:row>77</xdr:row>
      <xdr:rowOff>22707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36037</xdr:rowOff>
    </xdr:from>
    <xdr:to>
      <xdr:col>6</xdr:col>
      <xdr:colOff>38100</xdr:colOff>
      <xdr:row>76</xdr:row>
      <xdr:rowOff>137637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154164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45613</xdr:rowOff>
    </xdr:from>
    <xdr:to>
      <xdr:col>24</xdr:col>
      <xdr:colOff>63500</xdr:colOff>
      <xdr:row>95</xdr:row>
      <xdr:rowOff>45935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33363"/>
          <a:ext cx="8382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45613</xdr:rowOff>
    </xdr:from>
    <xdr:to>
      <xdr:col>19</xdr:col>
      <xdr:colOff>177800</xdr:colOff>
      <xdr:row>95</xdr:row>
      <xdr:rowOff>106381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33363"/>
          <a:ext cx="889000" cy="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106381</xdr:rowOff>
    </xdr:from>
    <xdr:to>
      <xdr:col>15</xdr:col>
      <xdr:colOff>50800</xdr:colOff>
      <xdr:row>95</xdr:row>
      <xdr:rowOff>156483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94131"/>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156483</xdr:rowOff>
    </xdr:from>
    <xdr:to>
      <xdr:col>10</xdr:col>
      <xdr:colOff>114300</xdr:colOff>
      <xdr:row>96</xdr:row>
      <xdr:rowOff>40182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44233"/>
          <a:ext cx="889000" cy="5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18012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166263</xdr:rowOff>
    </xdr:from>
    <xdr:to>
      <xdr:col>20</xdr:col>
      <xdr:colOff>38100</xdr:colOff>
      <xdr:row>95</xdr:row>
      <xdr:rowOff>96413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112940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0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55581</xdr:rowOff>
    </xdr:from>
    <xdr:to>
      <xdr:col>15</xdr:col>
      <xdr:colOff>101600</xdr:colOff>
      <xdr:row>95</xdr:row>
      <xdr:rowOff>157181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2258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1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105683</xdr:rowOff>
    </xdr:from>
    <xdr:to>
      <xdr:col>10</xdr:col>
      <xdr:colOff>165100</xdr:colOff>
      <xdr:row>96</xdr:row>
      <xdr:rowOff>35833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52360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1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160832</xdr:rowOff>
    </xdr:from>
    <xdr:to>
      <xdr:col>6</xdr:col>
      <xdr:colOff>38100</xdr:colOff>
      <xdr:row>96</xdr:row>
      <xdr:rowOff>90982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107509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23480</xdr:rowOff>
    </xdr:from>
    <xdr:to>
      <xdr:col>55</xdr:col>
      <xdr:colOff>0</xdr:colOff>
      <xdr:row>34</xdr:row>
      <xdr:rowOff>67782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52780"/>
          <a:ext cx="838200" cy="4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116108</xdr:rowOff>
    </xdr:from>
    <xdr:to>
      <xdr:col>50</xdr:col>
      <xdr:colOff>114300</xdr:colOff>
      <xdr:row>34</xdr:row>
      <xdr:rowOff>67782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773958"/>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116108</xdr:rowOff>
    </xdr:from>
    <xdr:to>
      <xdr:col>45</xdr:col>
      <xdr:colOff>177800</xdr:colOff>
      <xdr:row>33</xdr:row>
      <xdr:rowOff>156662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773958"/>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156662</xdr:rowOff>
    </xdr:from>
    <xdr:to>
      <xdr:col>41</xdr:col>
      <xdr:colOff>50800</xdr:colOff>
      <xdr:row>34</xdr:row>
      <xdr:rowOff>69794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81451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144130</xdr:rowOff>
    </xdr:from>
    <xdr:to>
      <xdr:col>55</xdr:col>
      <xdr:colOff>50800</xdr:colOff>
      <xdr:row>34</xdr:row>
      <xdr:rowOff>74280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167007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16982</xdr:rowOff>
    </xdr:from>
    <xdr:to>
      <xdr:col>50</xdr:col>
      <xdr:colOff>165100</xdr:colOff>
      <xdr:row>34</xdr:row>
      <xdr:rowOff>118582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8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135109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6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65308</xdr:rowOff>
    </xdr:from>
    <xdr:to>
      <xdr:col>46</xdr:col>
      <xdr:colOff>38100</xdr:colOff>
      <xdr:row>33</xdr:row>
      <xdr:rowOff>166908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11985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49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105862</xdr:rowOff>
    </xdr:from>
    <xdr:to>
      <xdr:col>41</xdr:col>
      <xdr:colOff>101600</xdr:colOff>
      <xdr:row>34</xdr:row>
      <xdr:rowOff>36012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7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52539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53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18994</xdr:rowOff>
    </xdr:from>
    <xdr:to>
      <xdr:col>36</xdr:col>
      <xdr:colOff>165100</xdr:colOff>
      <xdr:row>34</xdr:row>
      <xdr:rowOff>120594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8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137121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66189</xdr:rowOff>
    </xdr:from>
    <xdr:to>
      <xdr:col>55</xdr:col>
      <xdr:colOff>0</xdr:colOff>
      <xdr:row>57</xdr:row>
      <xdr:rowOff>36471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67389"/>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66189</xdr:rowOff>
    </xdr:from>
    <xdr:to>
      <xdr:col>50</xdr:col>
      <xdr:colOff>114300</xdr:colOff>
      <xdr:row>56</xdr:row>
      <xdr:rowOff>110156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6738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70804</xdr:rowOff>
    </xdr:from>
    <xdr:to>
      <xdr:col>45</xdr:col>
      <xdr:colOff>177800</xdr:colOff>
      <xdr:row>56</xdr:row>
      <xdr:rowOff>110156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329104"/>
          <a:ext cx="889000" cy="3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70804</xdr:rowOff>
    </xdr:from>
    <xdr:to>
      <xdr:col>41</xdr:col>
      <xdr:colOff>50800</xdr:colOff>
      <xdr:row>55</xdr:row>
      <xdr:rowOff>80787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329104"/>
          <a:ext cx="889000" cy="18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157121</xdr:rowOff>
    </xdr:from>
    <xdr:to>
      <xdr:col>55</xdr:col>
      <xdr:colOff>50800</xdr:colOff>
      <xdr:row>57</xdr:row>
      <xdr:rowOff>87271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135548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15389</xdr:rowOff>
    </xdr:from>
    <xdr:to>
      <xdr:col>50</xdr:col>
      <xdr:colOff>165100</xdr:colOff>
      <xdr:row>56</xdr:row>
      <xdr:rowOff>116989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133516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59356</xdr:rowOff>
    </xdr:from>
    <xdr:to>
      <xdr:col>46</xdr:col>
      <xdr:colOff>38100</xdr:colOff>
      <xdr:row>56</xdr:row>
      <xdr:rowOff>160956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20004</xdr:rowOff>
    </xdr:from>
    <xdr:to>
      <xdr:col>41</xdr:col>
      <xdr:colOff>101600</xdr:colOff>
      <xdr:row>54</xdr:row>
      <xdr:rowOff>121604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2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138131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05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29987</xdr:rowOff>
    </xdr:from>
    <xdr:to>
      <xdr:col>36</xdr:col>
      <xdr:colOff>165100</xdr:colOff>
      <xdr:row>55</xdr:row>
      <xdr:rowOff>131587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148114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2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105868</xdr:rowOff>
    </xdr:from>
    <xdr:to>
      <xdr:col>55</xdr:col>
      <xdr:colOff>0</xdr:colOff>
      <xdr:row>77</xdr:row>
      <xdr:rowOff>125893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07518"/>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49265</xdr:rowOff>
    </xdr:from>
    <xdr:to>
      <xdr:col>50</xdr:col>
      <xdr:colOff>114300</xdr:colOff>
      <xdr:row>77</xdr:row>
      <xdr:rowOff>105868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079465"/>
          <a:ext cx="889000" cy="2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30841</xdr:rowOff>
    </xdr:from>
    <xdr:to>
      <xdr:col>45</xdr:col>
      <xdr:colOff>177800</xdr:colOff>
      <xdr:row>76</xdr:row>
      <xdr:rowOff>49265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375241"/>
          <a:ext cx="889000" cy="70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30841</xdr:rowOff>
    </xdr:from>
    <xdr:to>
      <xdr:col>41</xdr:col>
      <xdr:colOff>50800</xdr:colOff>
      <xdr:row>74</xdr:row>
      <xdr:rowOff>140386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375241"/>
          <a:ext cx="889000" cy="4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75093</xdr:rowOff>
    </xdr:from>
    <xdr:to>
      <xdr:col>55</xdr:col>
      <xdr:colOff>50800</xdr:colOff>
      <xdr:row>78</xdr:row>
      <xdr:rowOff>5243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53520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5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55068</xdr:rowOff>
    </xdr:from>
    <xdr:to>
      <xdr:col>50</xdr:col>
      <xdr:colOff>165100</xdr:colOff>
      <xdr:row>77</xdr:row>
      <xdr:rowOff>156668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147795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169915</xdr:rowOff>
    </xdr:from>
    <xdr:to>
      <xdr:col>46</xdr:col>
      <xdr:colOff>38100</xdr:colOff>
      <xdr:row>76</xdr:row>
      <xdr:rowOff>100065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0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116593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151491</xdr:rowOff>
    </xdr:from>
    <xdr:to>
      <xdr:col>41</xdr:col>
      <xdr:colOff>101600</xdr:colOff>
      <xdr:row>72</xdr:row>
      <xdr:rowOff>81641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3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98168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0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89586</xdr:rowOff>
    </xdr:from>
    <xdr:to>
      <xdr:col>36</xdr:col>
      <xdr:colOff>165100</xdr:colOff>
      <xdr:row>75</xdr:row>
      <xdr:rowOff>19736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36263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5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47098</xdr:rowOff>
    </xdr:from>
    <xdr:to>
      <xdr:col>55</xdr:col>
      <xdr:colOff>0</xdr:colOff>
      <xdr:row>96</xdr:row>
      <xdr:rowOff>153854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506298"/>
          <a:ext cx="8382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47098</xdr:rowOff>
    </xdr:from>
    <xdr:to>
      <xdr:col>50</xdr:col>
      <xdr:colOff>114300</xdr:colOff>
      <xdr:row>97</xdr:row>
      <xdr:rowOff>85522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506298"/>
          <a:ext cx="889000" cy="20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85522</xdr:rowOff>
    </xdr:from>
    <xdr:to>
      <xdr:col>45</xdr:col>
      <xdr:colOff>177800</xdr:colOff>
      <xdr:row>97</xdr:row>
      <xdr:rowOff>107981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716172"/>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40811</xdr:rowOff>
    </xdr:from>
    <xdr:to>
      <xdr:col>41</xdr:col>
      <xdr:colOff>50800</xdr:colOff>
      <xdr:row>97</xdr:row>
      <xdr:rowOff>107981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671461"/>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103054</xdr:rowOff>
    </xdr:from>
    <xdr:to>
      <xdr:col>55</xdr:col>
      <xdr:colOff>50800</xdr:colOff>
      <xdr:row>97</xdr:row>
      <xdr:rowOff>33204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81481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54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167748</xdr:rowOff>
    </xdr:from>
    <xdr:to>
      <xdr:col>50</xdr:col>
      <xdr:colOff>165100</xdr:colOff>
      <xdr:row>96</xdr:row>
      <xdr:rowOff>97898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114425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34722</xdr:rowOff>
    </xdr:from>
    <xdr:to>
      <xdr:col>46</xdr:col>
      <xdr:colOff>38100</xdr:colOff>
      <xdr:row>97</xdr:row>
      <xdr:rowOff>136322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127449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57181</xdr:rowOff>
    </xdr:from>
    <xdr:to>
      <xdr:col>41</xdr:col>
      <xdr:colOff>101600</xdr:colOff>
      <xdr:row>97</xdr:row>
      <xdr:rowOff>158781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161461</xdr:rowOff>
    </xdr:from>
    <xdr:to>
      <xdr:col>36</xdr:col>
      <xdr:colOff>165100</xdr:colOff>
      <xdr:row>97</xdr:row>
      <xdr:rowOff>91611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108138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103886</xdr:rowOff>
    </xdr:from>
    <xdr:to>
      <xdr:col>85</xdr:col>
      <xdr:colOff>127000</xdr:colOff>
      <xdr:row>37</xdr:row>
      <xdr:rowOff>122555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447536"/>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122555</xdr:rowOff>
    </xdr:from>
    <xdr:to>
      <xdr:col>81</xdr:col>
      <xdr:colOff>50800</xdr:colOff>
      <xdr:row>39</xdr:row>
      <xdr:rowOff>39116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466205"/>
          <a:ext cx="8890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61214</xdr:rowOff>
    </xdr:from>
    <xdr:to>
      <xdr:col>76</xdr:col>
      <xdr:colOff>114300</xdr:colOff>
      <xdr:row>39</xdr:row>
      <xdr:rowOff>39116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76314"/>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61214</xdr:rowOff>
    </xdr:from>
    <xdr:to>
      <xdr:col>71</xdr:col>
      <xdr:colOff>177800</xdr:colOff>
      <xdr:row>38</xdr:row>
      <xdr:rowOff>152654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7631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53086</xdr:rowOff>
    </xdr:from>
    <xdr:to>
      <xdr:col>85</xdr:col>
      <xdr:colOff>177800</xdr:colOff>
      <xdr:row>37</xdr:row>
      <xdr:rowOff>154686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75963</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24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71755</xdr:rowOff>
    </xdr:from>
    <xdr:to>
      <xdr:col>81</xdr:col>
      <xdr:colOff>101600</xdr:colOff>
      <xdr:row>38</xdr:row>
      <xdr:rowOff>1905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18432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19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159766</xdr:rowOff>
    </xdr:from>
    <xdr:to>
      <xdr:col>76</xdr:col>
      <xdr:colOff>165100</xdr:colOff>
      <xdr:row>39</xdr:row>
      <xdr:rowOff>89916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81043</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35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10414</xdr:rowOff>
    </xdr:from>
    <xdr:to>
      <xdr:col>72</xdr:col>
      <xdr:colOff>38100</xdr:colOff>
      <xdr:row>38</xdr:row>
      <xdr:rowOff>112014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128541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300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101854</xdr:rowOff>
    </xdr:from>
    <xdr:to>
      <xdr:col>67</xdr:col>
      <xdr:colOff>101600</xdr:colOff>
      <xdr:row>39</xdr:row>
      <xdr:rowOff>32004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23131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34413</xdr:rowOff>
    </xdr:from>
    <xdr:to>
      <xdr:col>85</xdr:col>
      <xdr:colOff>127000</xdr:colOff>
      <xdr:row>72</xdr:row>
      <xdr:rowOff>35328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37881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24551</xdr:rowOff>
    </xdr:from>
    <xdr:to>
      <xdr:col>81</xdr:col>
      <xdr:colOff>50800</xdr:colOff>
      <xdr:row>72</xdr:row>
      <xdr:rowOff>34413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368951"/>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24551</xdr:rowOff>
    </xdr:from>
    <xdr:to>
      <xdr:col>76</xdr:col>
      <xdr:colOff>114300</xdr:colOff>
      <xdr:row>72</xdr:row>
      <xdr:rowOff>56424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368951"/>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49142</xdr:rowOff>
    </xdr:from>
    <xdr:to>
      <xdr:col>71</xdr:col>
      <xdr:colOff>177800</xdr:colOff>
      <xdr:row>72</xdr:row>
      <xdr:rowOff>56424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393542"/>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155978</xdr:rowOff>
    </xdr:from>
    <xdr:to>
      <xdr:col>85</xdr:col>
      <xdr:colOff>177800</xdr:colOff>
      <xdr:row>72</xdr:row>
      <xdr:rowOff>86128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3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7405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155063</xdr:rowOff>
    </xdr:from>
    <xdr:to>
      <xdr:col>81</xdr:col>
      <xdr:colOff>101600</xdr:colOff>
      <xdr:row>72</xdr:row>
      <xdr:rowOff>85213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3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101740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1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145201</xdr:rowOff>
    </xdr:from>
    <xdr:to>
      <xdr:col>76</xdr:col>
      <xdr:colOff>165100</xdr:colOff>
      <xdr:row>72</xdr:row>
      <xdr:rowOff>75351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3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91878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0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5624</xdr:rowOff>
    </xdr:from>
    <xdr:to>
      <xdr:col>72</xdr:col>
      <xdr:colOff>38100</xdr:colOff>
      <xdr:row>72</xdr:row>
      <xdr:rowOff>107224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3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123751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12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169792</xdr:rowOff>
    </xdr:from>
    <xdr:to>
      <xdr:col>67</xdr:col>
      <xdr:colOff>101600</xdr:colOff>
      <xdr:row>72</xdr:row>
      <xdr:rowOff>99942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3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116469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1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37592</xdr:rowOff>
    </xdr:from>
    <xdr:to>
      <xdr:col>85</xdr:col>
      <xdr:colOff>127000</xdr:colOff>
      <xdr:row>99</xdr:row>
      <xdr:rowOff>43383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114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28524</xdr:rowOff>
    </xdr:from>
    <xdr:to>
      <xdr:col>81</xdr:col>
      <xdr:colOff>50800</xdr:colOff>
      <xdr:row>99</xdr:row>
      <xdr:rowOff>43383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0207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149988</xdr:rowOff>
    </xdr:from>
    <xdr:to>
      <xdr:col>76</xdr:col>
      <xdr:colOff>114300</xdr:colOff>
      <xdr:row>99</xdr:row>
      <xdr:rowOff>28524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52088"/>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149988</xdr:rowOff>
    </xdr:from>
    <xdr:to>
      <xdr:col>71</xdr:col>
      <xdr:colOff>177800</xdr:colOff>
      <xdr:row>99</xdr:row>
      <xdr:rowOff>24104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52088"/>
          <a:ext cx="8890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158242</xdr:rowOff>
    </xdr:from>
    <xdr:to>
      <xdr:col>85</xdr:col>
      <xdr:colOff>177800</xdr:colOff>
      <xdr:row>99</xdr:row>
      <xdr:rowOff>88392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73169</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7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164033</xdr:rowOff>
    </xdr:from>
    <xdr:to>
      <xdr:col>81</xdr:col>
      <xdr:colOff>101600</xdr:colOff>
      <xdr:row>99</xdr:row>
      <xdr:rowOff>94183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85310</xdr:rowOff>
    </xdr:from>
    <xdr:ext cx="313932"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324333" y="17058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149174</xdr:rowOff>
    </xdr:from>
    <xdr:to>
      <xdr:col>76</xdr:col>
      <xdr:colOff>165100</xdr:colOff>
      <xdr:row>99</xdr:row>
      <xdr:rowOff>79324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70451</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044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99188</xdr:rowOff>
    </xdr:from>
    <xdr:to>
      <xdr:col>72</xdr:col>
      <xdr:colOff>38100</xdr:colOff>
      <xdr:row>99</xdr:row>
      <xdr:rowOff>29338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20465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144754</xdr:rowOff>
    </xdr:from>
    <xdr:to>
      <xdr:col>67</xdr:col>
      <xdr:colOff>101600</xdr:colOff>
      <xdr:row>99</xdr:row>
      <xdr:rowOff>74904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66031</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703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18542</xdr:rowOff>
    </xdr:from>
    <xdr:to>
      <xdr:col>116</xdr:col>
      <xdr:colOff>63500</xdr:colOff>
      <xdr:row>39</xdr:row>
      <xdr:rowOff>19522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0509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19522</xdr:rowOff>
    </xdr:from>
    <xdr:to>
      <xdr:col>111</xdr:col>
      <xdr:colOff>177800</xdr:colOff>
      <xdr:row>39</xdr:row>
      <xdr:rowOff>19685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0607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19685</xdr:rowOff>
    </xdr:from>
    <xdr:to>
      <xdr:col>107</xdr:col>
      <xdr:colOff>50800</xdr:colOff>
      <xdr:row>39</xdr:row>
      <xdr:rowOff>20338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0623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20338</xdr:rowOff>
    </xdr:from>
    <xdr:to>
      <xdr:col>102</xdr:col>
      <xdr:colOff>114300</xdr:colOff>
      <xdr:row>39</xdr:row>
      <xdr:rowOff>21155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0688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139192</xdr:rowOff>
    </xdr:from>
    <xdr:to>
      <xdr:col>116</xdr:col>
      <xdr:colOff>114300</xdr:colOff>
      <xdr:row>39</xdr:row>
      <xdr:rowOff>69342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54119</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140172</xdr:rowOff>
    </xdr:from>
    <xdr:to>
      <xdr:col>112</xdr:col>
      <xdr:colOff>38100</xdr:colOff>
      <xdr:row>39</xdr:row>
      <xdr:rowOff>70322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61449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140335</xdr:rowOff>
    </xdr:from>
    <xdr:to>
      <xdr:col>107</xdr:col>
      <xdr:colOff>101600</xdr:colOff>
      <xdr:row>39</xdr:row>
      <xdr:rowOff>70485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61612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140988</xdr:rowOff>
    </xdr:from>
    <xdr:to>
      <xdr:col>102</xdr:col>
      <xdr:colOff>165100</xdr:colOff>
      <xdr:row>39</xdr:row>
      <xdr:rowOff>71138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62265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141805</xdr:rowOff>
    </xdr:from>
    <xdr:to>
      <xdr:col>98</xdr:col>
      <xdr:colOff>38100</xdr:colOff>
      <xdr:row>39</xdr:row>
      <xdr:rowOff>71955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63082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158407</xdr:rowOff>
    </xdr:from>
    <xdr:to>
      <xdr:col>116</xdr:col>
      <xdr:colOff>63500</xdr:colOff>
      <xdr:row>58</xdr:row>
      <xdr:rowOff>12827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31057"/>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120536</xdr:rowOff>
    </xdr:from>
    <xdr:to>
      <xdr:col>111</xdr:col>
      <xdr:colOff>177800</xdr:colOff>
      <xdr:row>57</xdr:row>
      <xdr:rowOff>158407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93186"/>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79959</xdr:rowOff>
    </xdr:from>
    <xdr:to>
      <xdr:col>107</xdr:col>
      <xdr:colOff>50800</xdr:colOff>
      <xdr:row>57</xdr:row>
      <xdr:rowOff>120536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852609"/>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37859</xdr:rowOff>
    </xdr:from>
    <xdr:to>
      <xdr:col>102</xdr:col>
      <xdr:colOff>114300</xdr:colOff>
      <xdr:row>57</xdr:row>
      <xdr:rowOff>79959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810509"/>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96969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133477</xdr:rowOff>
    </xdr:from>
    <xdr:to>
      <xdr:col>116</xdr:col>
      <xdr:colOff>114300</xdr:colOff>
      <xdr:row>58</xdr:row>
      <xdr:rowOff>63627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111904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107607</xdr:rowOff>
    </xdr:from>
    <xdr:to>
      <xdr:col>112</xdr:col>
      <xdr:colOff>38100</xdr:colOff>
      <xdr:row>58</xdr:row>
      <xdr:rowOff>37757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28884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97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69736</xdr:rowOff>
    </xdr:from>
    <xdr:to>
      <xdr:col>107</xdr:col>
      <xdr:colOff>101600</xdr:colOff>
      <xdr:row>57</xdr:row>
      <xdr:rowOff>171336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162463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29159</xdr:rowOff>
    </xdr:from>
    <xdr:to>
      <xdr:col>102</xdr:col>
      <xdr:colOff>165100</xdr:colOff>
      <xdr:row>57</xdr:row>
      <xdr:rowOff>130759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121886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9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158509</xdr:rowOff>
    </xdr:from>
    <xdr:to>
      <xdr:col>98</xdr:col>
      <xdr:colOff>38100</xdr:colOff>
      <xdr:row>57</xdr:row>
      <xdr:rowOff>88659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7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105186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53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60185</xdr:rowOff>
    </xdr:from>
    <xdr:to>
      <xdr:col>116</xdr:col>
      <xdr:colOff>63500</xdr:colOff>
      <xdr:row>75</xdr:row>
      <xdr:rowOff>117754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18935"/>
          <a:ext cx="8382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54584</xdr:rowOff>
    </xdr:from>
    <xdr:to>
      <xdr:col>111</xdr:col>
      <xdr:colOff>177800</xdr:colOff>
      <xdr:row>75</xdr:row>
      <xdr:rowOff>60185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1333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54584</xdr:rowOff>
    </xdr:from>
    <xdr:to>
      <xdr:col>107</xdr:col>
      <xdr:colOff>50800</xdr:colOff>
      <xdr:row>75</xdr:row>
      <xdr:rowOff>89446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13334"/>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89446</xdr:rowOff>
    </xdr:from>
    <xdr:to>
      <xdr:col>102</xdr:col>
      <xdr:colOff>114300</xdr:colOff>
      <xdr:row>75</xdr:row>
      <xdr:rowOff>155930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48196"/>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66954</xdr:rowOff>
    </xdr:from>
    <xdr:to>
      <xdr:col>116</xdr:col>
      <xdr:colOff>114300</xdr:colOff>
      <xdr:row>75</xdr:row>
      <xdr:rowOff>168554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89831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7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9385</xdr:rowOff>
    </xdr:from>
    <xdr:to>
      <xdr:col>112</xdr:col>
      <xdr:colOff>38100</xdr:colOff>
      <xdr:row>75</xdr:row>
      <xdr:rowOff>110985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127512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3784</xdr:rowOff>
    </xdr:from>
    <xdr:to>
      <xdr:col>107</xdr:col>
      <xdr:colOff>101600</xdr:colOff>
      <xdr:row>75</xdr:row>
      <xdr:rowOff>105384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121911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38646</xdr:rowOff>
    </xdr:from>
    <xdr:to>
      <xdr:col>102</xdr:col>
      <xdr:colOff>165100</xdr:colOff>
      <xdr:row>75</xdr:row>
      <xdr:rowOff>140246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156773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105131</xdr:rowOff>
    </xdr:from>
    <xdr:to>
      <xdr:col>98</xdr:col>
      <xdr:colOff>38100</xdr:colOff>
      <xdr:row>76</xdr:row>
      <xdr:rowOff>35282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51808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人件費は住民一人当たり６４，７８８円となっており、類似団体内では高い水準であるが、全国平均、県内平均と比較するとやや低い水準にある。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普通建設事業費は住民一人当たり３７，２３３円となっており、類似団体平均を下回った。これは、財政再建計画に基づき、大型公共事業などについて先送り、事業縮減などを図ったことによる。</a:t>
          </a:r>
        </a:p>
        <a:p>
          <a:r>
            <a:rPr kumimoji="1" lang="ja-JP" altLang="en-US" sz="1300">
              <a:latin typeface="ＭＳ Ｐゴシック" panose="020B0600070205080204" pitchFamily="50" charset="-128"/>
              <a:ea typeface="ＭＳ Ｐゴシック" panose="020B0600070205080204" pitchFamily="50" charset="-128"/>
            </a:rPr>
            <a:t>　維持補修費は住民一人当たり３，２２３円となっており、大雪の除雪経費が嵩んだ平成２９年度から大幅に減となり、類似団体平均を下回った。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扶助費は臨時福祉給付金事業が終了したものの、障がい福祉サービスなどの増などにより、住民一人当たり９５，９２２円と横ばいとなっている。</a:t>
          </a:r>
        </a:p>
        <a:p>
          <a:r>
            <a:rPr kumimoji="1" lang="ja-JP" altLang="en-US" sz="1300">
              <a:latin typeface="ＭＳ Ｐゴシック" panose="020B0600070205080204" pitchFamily="50" charset="-128"/>
              <a:ea typeface="ＭＳ Ｐゴシック" panose="020B0600070205080204" pitchFamily="50" charset="-128"/>
            </a:rPr>
            <a:t>　今後は、第４次定員適正化計画（改訂版）に基づき定員管理の適正化を図るとともに、平成３０年度に策定した財政再建計画に基づき、事業費の見直しと経費縮減に努めていく。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264,356
259,913
536.41
102,009,634
99,933,149
1,825,312
59,035,716
151,045,695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135346</xdr:rowOff>
    </xdr:from>
    <xdr:to>
      <xdr:col>24</xdr:col>
      <xdr:colOff>63500</xdr:colOff>
      <xdr:row>33</xdr:row>
      <xdr:rowOff>117384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21746"/>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133169</xdr:rowOff>
    </xdr:from>
    <xdr:to>
      <xdr:col>19</xdr:col>
      <xdr:colOff>177800</xdr:colOff>
      <xdr:row>32</xdr:row>
      <xdr:rowOff>135346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195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162016</xdr:rowOff>
    </xdr:from>
    <xdr:to>
      <xdr:col>15</xdr:col>
      <xdr:colOff>50800</xdr:colOff>
      <xdr:row>32</xdr:row>
      <xdr:rowOff>133169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76966"/>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162016</xdr:rowOff>
    </xdr:from>
    <xdr:to>
      <xdr:col>10</xdr:col>
      <xdr:colOff>114300</xdr:colOff>
      <xdr:row>32</xdr:row>
      <xdr:rowOff>133169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76966"/>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66584</xdr:rowOff>
    </xdr:from>
    <xdr:to>
      <xdr:col>24</xdr:col>
      <xdr:colOff>114300</xdr:colOff>
      <xdr:row>33</xdr:row>
      <xdr:rowOff>168184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89461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84546</xdr:rowOff>
    </xdr:from>
    <xdr:to>
      <xdr:col>20</xdr:col>
      <xdr:colOff>38100</xdr:colOff>
      <xdr:row>33</xdr:row>
      <xdr:rowOff>14696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31223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82369</xdr:rowOff>
    </xdr:from>
    <xdr:to>
      <xdr:col>15</xdr:col>
      <xdr:colOff>101600</xdr:colOff>
      <xdr:row>33</xdr:row>
      <xdr:rowOff>12519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29046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111216</xdr:rowOff>
    </xdr:from>
    <xdr:to>
      <xdr:col>10</xdr:col>
      <xdr:colOff>165100</xdr:colOff>
      <xdr:row>32</xdr:row>
      <xdr:rowOff>41366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57893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82369</xdr:rowOff>
    </xdr:from>
    <xdr:to>
      <xdr:col>6</xdr:col>
      <xdr:colOff>38100</xdr:colOff>
      <xdr:row>33</xdr:row>
      <xdr:rowOff>12519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29046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103124</xdr:rowOff>
    </xdr:from>
    <xdr:to>
      <xdr:col>24</xdr:col>
      <xdr:colOff>63500</xdr:colOff>
      <xdr:row>57</xdr:row>
      <xdr:rowOff>152698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704324"/>
          <a:ext cx="838200" cy="2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103124</xdr:rowOff>
    </xdr:from>
    <xdr:to>
      <xdr:col>19</xdr:col>
      <xdr:colOff>177800</xdr:colOff>
      <xdr:row>57</xdr:row>
      <xdr:rowOff>5414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704324"/>
          <a:ext cx="889000" cy="7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158184</xdr:rowOff>
    </xdr:from>
    <xdr:to>
      <xdr:col>15</xdr:col>
      <xdr:colOff>50800</xdr:colOff>
      <xdr:row>57</xdr:row>
      <xdr:rowOff>5414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759384"/>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158184</xdr:rowOff>
    </xdr:from>
    <xdr:to>
      <xdr:col>10</xdr:col>
      <xdr:colOff>114300</xdr:colOff>
      <xdr:row>57</xdr:row>
      <xdr:rowOff>14362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59384"/>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101898</xdr:rowOff>
    </xdr:from>
    <xdr:to>
      <xdr:col>24</xdr:col>
      <xdr:colOff>114300</xdr:colOff>
      <xdr:row>58</xdr:row>
      <xdr:rowOff>32048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80325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52324</xdr:rowOff>
    </xdr:from>
    <xdr:to>
      <xdr:col>20</xdr:col>
      <xdr:colOff>38100</xdr:colOff>
      <xdr:row>56</xdr:row>
      <xdr:rowOff>153924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6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145051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7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126064</xdr:rowOff>
    </xdr:from>
    <xdr:to>
      <xdr:col>15</xdr:col>
      <xdr:colOff>101600</xdr:colOff>
      <xdr:row>57</xdr:row>
      <xdr:rowOff>56214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47341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8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107384</xdr:rowOff>
    </xdr:from>
    <xdr:to>
      <xdr:col>10</xdr:col>
      <xdr:colOff>165100</xdr:colOff>
      <xdr:row>57</xdr:row>
      <xdr:rowOff>37534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28661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8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135012</xdr:rowOff>
    </xdr:from>
    <xdr:to>
      <xdr:col>6</xdr:col>
      <xdr:colOff>38100</xdr:colOff>
      <xdr:row>57</xdr:row>
      <xdr:rowOff>65162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56289</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8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89103</xdr:rowOff>
    </xdr:from>
    <xdr:to>
      <xdr:col>24</xdr:col>
      <xdr:colOff>63500</xdr:colOff>
      <xdr:row>75</xdr:row>
      <xdr:rowOff>116707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947853"/>
          <a:ext cx="8382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89103</xdr:rowOff>
    </xdr:from>
    <xdr:to>
      <xdr:col>19</xdr:col>
      <xdr:colOff>177800</xdr:colOff>
      <xdr:row>75</xdr:row>
      <xdr:rowOff>122365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47853"/>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122365</xdr:rowOff>
    </xdr:from>
    <xdr:to>
      <xdr:col>15</xdr:col>
      <xdr:colOff>50800</xdr:colOff>
      <xdr:row>76</xdr:row>
      <xdr:rowOff>32601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981115"/>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32601</xdr:rowOff>
    </xdr:from>
    <xdr:to>
      <xdr:col>10</xdr:col>
      <xdr:colOff>114300</xdr:colOff>
      <xdr:row>76</xdr:row>
      <xdr:rowOff>98000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062801"/>
          <a:ext cx="8890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65907</xdr:rowOff>
    </xdr:from>
    <xdr:to>
      <xdr:col>24</xdr:col>
      <xdr:colOff>114300</xdr:colOff>
      <xdr:row>75</xdr:row>
      <xdr:rowOff>167506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24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88784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38303</xdr:rowOff>
    </xdr:from>
    <xdr:to>
      <xdr:col>20</xdr:col>
      <xdr:colOff>38100</xdr:colOff>
      <xdr:row>75</xdr:row>
      <xdr:rowOff>139903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156430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6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71565</xdr:rowOff>
    </xdr:from>
    <xdr:to>
      <xdr:col>15</xdr:col>
      <xdr:colOff>101600</xdr:colOff>
      <xdr:row>76</xdr:row>
      <xdr:rowOff>1715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18242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0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153251</xdr:rowOff>
    </xdr:from>
    <xdr:to>
      <xdr:col>10</xdr:col>
      <xdr:colOff>165100</xdr:colOff>
      <xdr:row>76</xdr:row>
      <xdr:rowOff>83401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99928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47200</xdr:rowOff>
    </xdr:from>
    <xdr:to>
      <xdr:col>6</xdr:col>
      <xdr:colOff>38100</xdr:colOff>
      <xdr:row>76</xdr:row>
      <xdr:rowOff>148800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0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165326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85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170275</xdr:rowOff>
    </xdr:from>
    <xdr:to>
      <xdr:col>24</xdr:col>
      <xdr:colOff>63500</xdr:colOff>
      <xdr:row>98</xdr:row>
      <xdr:rowOff>32059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800925"/>
          <a:ext cx="8382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32059</xdr:rowOff>
    </xdr:from>
    <xdr:to>
      <xdr:col>19</xdr:col>
      <xdr:colOff>177800</xdr:colOff>
      <xdr:row>98</xdr:row>
      <xdr:rowOff>46202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834159"/>
          <a:ext cx="8890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32286</xdr:rowOff>
    </xdr:from>
    <xdr:to>
      <xdr:col>15</xdr:col>
      <xdr:colOff>50800</xdr:colOff>
      <xdr:row>98</xdr:row>
      <xdr:rowOff>46202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834386"/>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98067</xdr:rowOff>
    </xdr:from>
    <xdr:to>
      <xdr:col>10</xdr:col>
      <xdr:colOff>114300</xdr:colOff>
      <xdr:row>98</xdr:row>
      <xdr:rowOff>32286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130300" y="16728717"/>
          <a:ext cx="889000" cy="10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119475</xdr:rowOff>
    </xdr:from>
    <xdr:to>
      <xdr:col>24</xdr:col>
      <xdr:colOff>114300</xdr:colOff>
      <xdr:row>98</xdr:row>
      <xdr:rowOff>49625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7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34402</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6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152709</xdr:rowOff>
    </xdr:from>
    <xdr:to>
      <xdr:col>20</xdr:col>
      <xdr:colOff>38100</xdr:colOff>
      <xdr:row>98</xdr:row>
      <xdr:rowOff>82859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73986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8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166852</xdr:rowOff>
    </xdr:from>
    <xdr:to>
      <xdr:col>15</xdr:col>
      <xdr:colOff>101600</xdr:colOff>
      <xdr:row>98</xdr:row>
      <xdr:rowOff>97002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7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88129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152936</xdr:rowOff>
    </xdr:from>
    <xdr:to>
      <xdr:col>10</xdr:col>
      <xdr:colOff>165100</xdr:colOff>
      <xdr:row>98</xdr:row>
      <xdr:rowOff>83086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74213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47267</xdr:rowOff>
    </xdr:from>
    <xdr:to>
      <xdr:col>6</xdr:col>
      <xdr:colOff>38100</xdr:colOff>
      <xdr:row>97</xdr:row>
      <xdr:rowOff>148867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6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139994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7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131536</xdr:rowOff>
    </xdr:from>
    <xdr:to>
      <xdr:col>55</xdr:col>
      <xdr:colOff>0</xdr:colOff>
      <xdr:row>36</xdr:row>
      <xdr:rowOff>39443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132286"/>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102144</xdr:rowOff>
    </xdr:from>
    <xdr:to>
      <xdr:col>50</xdr:col>
      <xdr:colOff>114300</xdr:colOff>
      <xdr:row>35</xdr:row>
      <xdr:rowOff>131536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1028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23767</xdr:rowOff>
    </xdr:from>
    <xdr:to>
      <xdr:col>45</xdr:col>
      <xdr:colOff>177800</xdr:colOff>
      <xdr:row>35</xdr:row>
      <xdr:rowOff>102144</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0245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154069</xdr:rowOff>
    </xdr:from>
    <xdr:to>
      <xdr:col>41</xdr:col>
      <xdr:colOff>50800</xdr:colOff>
      <xdr:row>35</xdr:row>
      <xdr:rowOff>23767</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598336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160093</xdr:rowOff>
    </xdr:from>
    <xdr:to>
      <xdr:col>55</xdr:col>
      <xdr:colOff>50800</xdr:colOff>
      <xdr:row>36</xdr:row>
      <xdr:rowOff>90243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11520</xdr:rowOff>
    </xdr:from>
    <xdr:ext cx="469744"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01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80736</xdr:rowOff>
    </xdr:from>
    <xdr:to>
      <xdr:col>50</xdr:col>
      <xdr:colOff>165100</xdr:colOff>
      <xdr:row>36</xdr:row>
      <xdr:rowOff>10886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27413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04428" y="585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51344</xdr:rowOff>
    </xdr:from>
    <xdr:to>
      <xdr:col>46</xdr:col>
      <xdr:colOff>38100</xdr:colOff>
      <xdr:row>35</xdr:row>
      <xdr:rowOff>152944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0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169471</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15428" y="58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144417</xdr:rowOff>
    </xdr:from>
    <xdr:to>
      <xdr:col>41</xdr:col>
      <xdr:colOff>101600</xdr:colOff>
      <xdr:row>35</xdr:row>
      <xdr:rowOff>74567</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91094</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26428" y="574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103269</xdr:rowOff>
    </xdr:from>
    <xdr:to>
      <xdr:col>36</xdr:col>
      <xdr:colOff>165100</xdr:colOff>
      <xdr:row>35</xdr:row>
      <xdr:rowOff>33419</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59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49946</xdr:rowOff>
    </xdr:from>
    <xdr:ext cx="469744"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37428" y="570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77704</xdr:rowOff>
    </xdr:from>
    <xdr:to>
      <xdr:col>55</xdr:col>
      <xdr:colOff>0</xdr:colOff>
      <xdr:row>55</xdr:row>
      <xdr:rowOff>117937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507454"/>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123561</xdr:rowOff>
    </xdr:from>
    <xdr:to>
      <xdr:col>50</xdr:col>
      <xdr:colOff>114300</xdr:colOff>
      <xdr:row>55</xdr:row>
      <xdr:rowOff>77704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210411"/>
          <a:ext cx="8890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123561</xdr:rowOff>
    </xdr:from>
    <xdr:to>
      <xdr:col>45</xdr:col>
      <xdr:colOff>177800</xdr:colOff>
      <xdr:row>54</xdr:row>
      <xdr:rowOff>171384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210411"/>
          <a:ext cx="889000" cy="21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171384</xdr:rowOff>
    </xdr:from>
    <xdr:to>
      <xdr:col>41</xdr:col>
      <xdr:colOff>50800</xdr:colOff>
      <xdr:row>55</xdr:row>
      <xdr:rowOff>119126</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429684"/>
          <a:ext cx="889000" cy="1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67137</xdr:rowOff>
    </xdr:from>
    <xdr:to>
      <xdr:col>55</xdr:col>
      <xdr:colOff>50800</xdr:colOff>
      <xdr:row>55</xdr:row>
      <xdr:rowOff>168737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4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90014</xdr:rowOff>
    </xdr:from>
    <xdr:ext cx="534377"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34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26904</xdr:rowOff>
    </xdr:from>
    <xdr:to>
      <xdr:col>50</xdr:col>
      <xdr:colOff>165100</xdr:colOff>
      <xdr:row>55</xdr:row>
      <xdr:rowOff>128504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4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145031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372111" y="92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72761</xdr:rowOff>
    </xdr:from>
    <xdr:to>
      <xdr:col>46</xdr:col>
      <xdr:colOff>38100</xdr:colOff>
      <xdr:row>54</xdr:row>
      <xdr:rowOff>2911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1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19438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483111" y="89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120584</xdr:rowOff>
    </xdr:from>
    <xdr:to>
      <xdr:col>41</xdr:col>
      <xdr:colOff>101600</xdr:colOff>
      <xdr:row>55</xdr:row>
      <xdr:rowOff>50734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3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67261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594111" y="91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68326</xdr:rowOff>
    </xdr:from>
    <xdr:to>
      <xdr:col>36</xdr:col>
      <xdr:colOff>165100</xdr:colOff>
      <xdr:row>55</xdr:row>
      <xdr:rowOff>169926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4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15003</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05111" y="927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59919</xdr:rowOff>
    </xdr:from>
    <xdr:to>
      <xdr:col>55</xdr:col>
      <xdr:colOff>0</xdr:colOff>
      <xdr:row>76</xdr:row>
      <xdr:rowOff>120681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090119"/>
          <a:ext cx="8382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135174</xdr:rowOff>
    </xdr:from>
    <xdr:to>
      <xdr:col>50</xdr:col>
      <xdr:colOff>114300</xdr:colOff>
      <xdr:row>76</xdr:row>
      <xdr:rowOff>59919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993924"/>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143222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33081</xdr:rowOff>
    </xdr:from>
    <xdr:to>
      <xdr:col>45</xdr:col>
      <xdr:colOff>177800</xdr:colOff>
      <xdr:row>75</xdr:row>
      <xdr:rowOff>135174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891831"/>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106281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130236</xdr:rowOff>
    </xdr:from>
    <xdr:to>
      <xdr:col>41</xdr:col>
      <xdr:colOff>50800</xdr:colOff>
      <xdr:row>75</xdr:row>
      <xdr:rowOff>33081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2817536"/>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0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69881</xdr:rowOff>
    </xdr:from>
    <xdr:to>
      <xdr:col>55</xdr:col>
      <xdr:colOff>50800</xdr:colOff>
      <xdr:row>77</xdr:row>
      <xdr:rowOff>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92757</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9119</xdr:rowOff>
    </xdr:from>
    <xdr:to>
      <xdr:col>50</xdr:col>
      <xdr:colOff>165100</xdr:colOff>
      <xdr:row>76</xdr:row>
      <xdr:rowOff>110719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0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127246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281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84374</xdr:rowOff>
    </xdr:from>
    <xdr:to>
      <xdr:col>46</xdr:col>
      <xdr:colOff>38100</xdr:colOff>
      <xdr:row>76</xdr:row>
      <xdr:rowOff>14523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943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31051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7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153731</xdr:rowOff>
    </xdr:from>
    <xdr:to>
      <xdr:col>41</xdr:col>
      <xdr:colOff>101600</xdr:colOff>
      <xdr:row>75</xdr:row>
      <xdr:rowOff>83881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8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100408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6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79436</xdr:rowOff>
    </xdr:from>
    <xdr:to>
      <xdr:col>36</xdr:col>
      <xdr:colOff>165100</xdr:colOff>
      <xdr:row>75</xdr:row>
      <xdr:rowOff>9586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7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26113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5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66948</xdr:rowOff>
    </xdr:from>
    <xdr:to>
      <xdr:col>55</xdr:col>
      <xdr:colOff>0</xdr:colOff>
      <xdr:row>95</xdr:row>
      <xdr:rowOff>107448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011798"/>
          <a:ext cx="838200" cy="3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66948</xdr:rowOff>
    </xdr:from>
    <xdr:to>
      <xdr:col>50</xdr:col>
      <xdr:colOff>114300</xdr:colOff>
      <xdr:row>95</xdr:row>
      <xdr:rowOff>58680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011798"/>
          <a:ext cx="889000" cy="3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102685</xdr:rowOff>
    </xdr:from>
    <xdr:to>
      <xdr:col>45</xdr:col>
      <xdr:colOff>177800</xdr:colOff>
      <xdr:row>95</xdr:row>
      <xdr:rowOff>58680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5876085"/>
          <a:ext cx="889000" cy="4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102685</xdr:rowOff>
    </xdr:from>
    <xdr:to>
      <xdr:col>41</xdr:col>
      <xdr:colOff>50800</xdr:colOff>
      <xdr:row>94</xdr:row>
      <xdr:rowOff>94266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5876085"/>
          <a:ext cx="889000" cy="3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56648</xdr:rowOff>
    </xdr:from>
    <xdr:to>
      <xdr:col>55</xdr:col>
      <xdr:colOff>50800</xdr:colOff>
      <xdr:row>95</xdr:row>
      <xdr:rowOff>158248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79525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16148</xdr:rowOff>
    </xdr:from>
    <xdr:to>
      <xdr:col>50</xdr:col>
      <xdr:colOff>165100</xdr:colOff>
      <xdr:row>93</xdr:row>
      <xdr:rowOff>117748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59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134275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7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7880</xdr:rowOff>
    </xdr:from>
    <xdr:to>
      <xdr:col>46</xdr:col>
      <xdr:colOff>38100</xdr:colOff>
      <xdr:row>95</xdr:row>
      <xdr:rowOff>109480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126007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51885</xdr:rowOff>
    </xdr:from>
    <xdr:to>
      <xdr:col>41</xdr:col>
      <xdr:colOff>101600</xdr:colOff>
      <xdr:row>92</xdr:row>
      <xdr:rowOff>153485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8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170012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6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43466</xdr:rowOff>
    </xdr:from>
    <xdr:to>
      <xdr:col>36</xdr:col>
      <xdr:colOff>165100</xdr:colOff>
      <xdr:row>94</xdr:row>
      <xdr:rowOff>145066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1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161593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9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127000</xdr:rowOff>
    </xdr:from>
    <xdr:to>
      <xdr:col>85</xdr:col>
      <xdr:colOff>127000</xdr:colOff>
      <xdr:row>36</xdr:row>
      <xdr:rowOff>46736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784850"/>
          <a:ext cx="838200" cy="4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127000</xdr:rowOff>
    </xdr:from>
    <xdr:to>
      <xdr:col>81</xdr:col>
      <xdr:colOff>50800</xdr:colOff>
      <xdr:row>36</xdr:row>
      <xdr:rowOff>82677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784850"/>
          <a:ext cx="889000" cy="47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93726</xdr:rowOff>
    </xdr:from>
    <xdr:to>
      <xdr:col>76</xdr:col>
      <xdr:colOff>114300</xdr:colOff>
      <xdr:row>36</xdr:row>
      <xdr:rowOff>82677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751576"/>
          <a:ext cx="889000" cy="50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93726</xdr:rowOff>
    </xdr:from>
    <xdr:to>
      <xdr:col>71</xdr:col>
      <xdr:colOff>177800</xdr:colOff>
      <xdr:row>35</xdr:row>
      <xdr:rowOff>74168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5157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167386</xdr:rowOff>
    </xdr:from>
    <xdr:to>
      <xdr:col>85</xdr:col>
      <xdr:colOff>177800</xdr:colOff>
      <xdr:row>36</xdr:row>
      <xdr:rowOff>97536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18813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0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76200</xdr:rowOff>
    </xdr:from>
    <xdr:to>
      <xdr:col>81</xdr:col>
      <xdr:colOff>101600</xdr:colOff>
      <xdr:row>34</xdr:row>
      <xdr:rowOff>6350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22877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5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31877</xdr:rowOff>
    </xdr:from>
    <xdr:to>
      <xdr:col>76</xdr:col>
      <xdr:colOff>165100</xdr:colOff>
      <xdr:row>36</xdr:row>
      <xdr:rowOff>133477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42926</xdr:rowOff>
    </xdr:from>
    <xdr:to>
      <xdr:col>72</xdr:col>
      <xdr:colOff>38100</xdr:colOff>
      <xdr:row>33</xdr:row>
      <xdr:rowOff>144526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7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161053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4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23368</xdr:rowOff>
    </xdr:from>
    <xdr:to>
      <xdr:col>67</xdr:col>
      <xdr:colOff>101600</xdr:colOff>
      <xdr:row>35</xdr:row>
      <xdr:rowOff>124968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141495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79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56718</xdr:rowOff>
    </xdr:from>
    <xdr:to>
      <xdr:col>85</xdr:col>
      <xdr:colOff>127000</xdr:colOff>
      <xdr:row>56</xdr:row>
      <xdr:rowOff>91205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657918"/>
          <a:ext cx="838200" cy="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91205</xdr:rowOff>
    </xdr:from>
    <xdr:to>
      <xdr:col>81</xdr:col>
      <xdr:colOff>50800</xdr:colOff>
      <xdr:row>56</xdr:row>
      <xdr:rowOff>94535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692405"/>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145970</xdr:rowOff>
    </xdr:from>
    <xdr:to>
      <xdr:col>76</xdr:col>
      <xdr:colOff>114300</xdr:colOff>
      <xdr:row>56</xdr:row>
      <xdr:rowOff>94535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40427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145970</xdr:rowOff>
    </xdr:from>
    <xdr:to>
      <xdr:col>71</xdr:col>
      <xdr:colOff>177800</xdr:colOff>
      <xdr:row>55</xdr:row>
      <xdr:rowOff>51102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404270"/>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5918</xdr:rowOff>
    </xdr:from>
    <xdr:to>
      <xdr:col>85</xdr:col>
      <xdr:colOff>177800</xdr:colOff>
      <xdr:row>56</xdr:row>
      <xdr:rowOff>107518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155795</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40405</xdr:rowOff>
    </xdr:from>
    <xdr:to>
      <xdr:col>81</xdr:col>
      <xdr:colOff>101600</xdr:colOff>
      <xdr:row>56</xdr:row>
      <xdr:rowOff>142005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133132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43735</xdr:rowOff>
    </xdr:from>
    <xdr:to>
      <xdr:col>76</xdr:col>
      <xdr:colOff>165100</xdr:colOff>
      <xdr:row>56</xdr:row>
      <xdr:rowOff>145335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136462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95170</xdr:rowOff>
    </xdr:from>
    <xdr:to>
      <xdr:col>72</xdr:col>
      <xdr:colOff>38100</xdr:colOff>
      <xdr:row>55</xdr:row>
      <xdr:rowOff>25320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41847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xdr:rowOff>
    </xdr:from>
    <xdr:to>
      <xdr:col>67</xdr:col>
      <xdr:colOff>101600</xdr:colOff>
      <xdr:row>55</xdr:row>
      <xdr:rowOff>101902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4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118429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2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103887</xdr:rowOff>
    </xdr:from>
    <xdr:to>
      <xdr:col>85</xdr:col>
      <xdr:colOff>127000</xdr:colOff>
      <xdr:row>77</xdr:row>
      <xdr:rowOff>122555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305537"/>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122555</xdr:rowOff>
    </xdr:from>
    <xdr:to>
      <xdr:col>81</xdr:col>
      <xdr:colOff>50800</xdr:colOff>
      <xdr:row>79</xdr:row>
      <xdr:rowOff>39115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324205"/>
          <a:ext cx="889000" cy="25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61213</xdr:rowOff>
    </xdr:from>
    <xdr:to>
      <xdr:col>76</xdr:col>
      <xdr:colOff>114300</xdr:colOff>
      <xdr:row>79</xdr:row>
      <xdr:rowOff>39115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434313"/>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61213</xdr:rowOff>
    </xdr:from>
    <xdr:to>
      <xdr:col>71</xdr:col>
      <xdr:colOff>177800</xdr:colOff>
      <xdr:row>78</xdr:row>
      <xdr:rowOff>152654</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43431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53087</xdr:rowOff>
    </xdr:from>
    <xdr:to>
      <xdr:col>85</xdr:col>
      <xdr:colOff>177800</xdr:colOff>
      <xdr:row>77</xdr:row>
      <xdr:rowOff>154687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75964</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10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71755</xdr:rowOff>
    </xdr:from>
    <xdr:to>
      <xdr:col>81</xdr:col>
      <xdr:colOff>101600</xdr:colOff>
      <xdr:row>78</xdr:row>
      <xdr:rowOff>1905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18432</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04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159765</xdr:rowOff>
    </xdr:from>
    <xdr:to>
      <xdr:col>76</xdr:col>
      <xdr:colOff>165100</xdr:colOff>
      <xdr:row>79</xdr:row>
      <xdr:rowOff>89915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81042</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35333" y="136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10413</xdr:rowOff>
    </xdr:from>
    <xdr:to>
      <xdr:col>72</xdr:col>
      <xdr:colOff>38100</xdr:colOff>
      <xdr:row>78</xdr:row>
      <xdr:rowOff>112013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128540</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15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101854</xdr:rowOff>
    </xdr:from>
    <xdr:to>
      <xdr:col>67</xdr:col>
      <xdr:colOff>101600</xdr:colOff>
      <xdr:row>79</xdr:row>
      <xdr:rowOff>32004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23131</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56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34413</xdr:rowOff>
    </xdr:from>
    <xdr:to>
      <xdr:col>85</xdr:col>
      <xdr:colOff>127000</xdr:colOff>
      <xdr:row>92</xdr:row>
      <xdr:rowOff>35328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580781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24550</xdr:rowOff>
    </xdr:from>
    <xdr:to>
      <xdr:col>81</xdr:col>
      <xdr:colOff>50800</xdr:colOff>
      <xdr:row>92</xdr:row>
      <xdr:rowOff>34413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5797950"/>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24550</xdr:rowOff>
    </xdr:from>
    <xdr:to>
      <xdr:col>76</xdr:col>
      <xdr:colOff>114300</xdr:colOff>
      <xdr:row>92</xdr:row>
      <xdr:rowOff>56424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5797950"/>
          <a:ext cx="8890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49141</xdr:rowOff>
    </xdr:from>
    <xdr:to>
      <xdr:col>71</xdr:col>
      <xdr:colOff>177800</xdr:colOff>
      <xdr:row>92</xdr:row>
      <xdr:rowOff>56424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5822541"/>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155978</xdr:rowOff>
    </xdr:from>
    <xdr:to>
      <xdr:col>85</xdr:col>
      <xdr:colOff>177800</xdr:colOff>
      <xdr:row>92</xdr:row>
      <xdr:rowOff>86128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57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7405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56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155063</xdr:rowOff>
    </xdr:from>
    <xdr:to>
      <xdr:col>81</xdr:col>
      <xdr:colOff>101600</xdr:colOff>
      <xdr:row>92</xdr:row>
      <xdr:rowOff>85213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57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101740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55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145200</xdr:rowOff>
    </xdr:from>
    <xdr:to>
      <xdr:col>76</xdr:col>
      <xdr:colOff>165100</xdr:colOff>
      <xdr:row>92</xdr:row>
      <xdr:rowOff>75350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57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91877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55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5624</xdr:rowOff>
    </xdr:from>
    <xdr:to>
      <xdr:col>72</xdr:col>
      <xdr:colOff>38100</xdr:colOff>
      <xdr:row>92</xdr:row>
      <xdr:rowOff>107224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57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123751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55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169791</xdr:rowOff>
    </xdr:from>
    <xdr:to>
      <xdr:col>67</xdr:col>
      <xdr:colOff>101600</xdr:colOff>
      <xdr:row>92</xdr:row>
      <xdr:rowOff>99941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7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116468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5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93980</xdr:rowOff>
    </xdr:from>
    <xdr:to>
      <xdr:col>116</xdr:col>
      <xdr:colOff>63500</xdr:colOff>
      <xdr:row>39</xdr:row>
      <xdr:rowOff>95613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05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93980</xdr:rowOff>
    </xdr:from>
    <xdr:to>
      <xdr:col>111</xdr:col>
      <xdr:colOff>177800</xdr:colOff>
      <xdr:row>39</xdr:row>
      <xdr:rowOff>95613</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20434300" y="67805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170724</xdr:rowOff>
    </xdr:from>
    <xdr:to>
      <xdr:col>107</xdr:col>
      <xdr:colOff>50800</xdr:colOff>
      <xdr:row>39</xdr:row>
      <xdr:rowOff>95613</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5657124"/>
          <a:ext cx="889000" cy="11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167458</xdr:rowOff>
    </xdr:from>
    <xdr:to>
      <xdr:col>102</xdr:col>
      <xdr:colOff>114300</xdr:colOff>
      <xdr:row>32</xdr:row>
      <xdr:rowOff>170724</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56538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37935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381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62428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6234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44813</xdr:rowOff>
    </xdr:from>
    <xdr:to>
      <xdr:col>116</xdr:col>
      <xdr:colOff>114300</xdr:colOff>
      <xdr:row>39</xdr:row>
      <xdr:rowOff>146413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131190</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6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43180</xdr:rowOff>
    </xdr:from>
    <xdr:to>
      <xdr:col>112</xdr:col>
      <xdr:colOff>38100</xdr:colOff>
      <xdr:row>39</xdr:row>
      <xdr:rowOff>144780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135907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2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137540</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119924</xdr:rowOff>
    </xdr:from>
    <xdr:to>
      <xdr:col>102</xdr:col>
      <xdr:colOff>165100</xdr:colOff>
      <xdr:row>33</xdr:row>
      <xdr:rowOff>50074</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66601</xdr:rowOff>
    </xdr:from>
    <xdr:ext cx="378565"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6017" y="5381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116658</xdr:rowOff>
    </xdr:from>
    <xdr:to>
      <xdr:col>98</xdr:col>
      <xdr:colOff>38100</xdr:colOff>
      <xdr:row>33</xdr:row>
      <xdr:rowOff>46808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63335</xdr:rowOff>
    </xdr:from>
    <xdr:ext cx="378565"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7017" y="537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総務費は、住民一人当たり２８，８５２円となっており、対前年度比１９．０％減となっているのは、市庁舎別館耐震改修事業が終了したことなどによる。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商工費は、住民一人当たり７，９１６円と対前年度比１４．４％の減となっているが、これは制度融資預託金や企業立地支援事業などが減少したことが主な要因である。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では住民一人当たり１５２，２０７円と横ばいとなっているが、これは臨時福祉給付金事業が終了したものの、障がい福祉サービス事業の増などの社会福祉費の増、私立教育・保育施設給付事業の増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児童福祉費の増などが主な要因である。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土木費は住民一人当たり５２，６９３円と対前年度費２７．３％の減となっているが、これは平成２９年度の大雪による除排雪経費が減少したことによるものである。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３０年度については、平成２９年度の実質収支赤字を受け、職員給与の減額、不急の事業について中止・縮減を実施するなど、歳出削減に努めたことや、特別交付税が見込みより多くなったことなどにより、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また、不死鳥ふくい ふるさと応援寄附金の一部（</a:t>
          </a:r>
          <a:r>
            <a:rPr kumimoji="1" lang="en-US" altLang="ja-JP" sz="1200">
              <a:latin typeface="ＭＳ ゴシック" pitchFamily="49" charset="-128"/>
              <a:ea typeface="ＭＳ ゴシック" pitchFamily="49" charset="-128"/>
            </a:rPr>
            <a:t>3,410</a:t>
          </a:r>
          <a:r>
            <a:rPr kumimoji="1" lang="ja-JP" altLang="en-US" sz="1200">
              <a:latin typeface="ＭＳ ゴシック" pitchFamily="49" charset="-128"/>
              <a:ea typeface="ＭＳ ゴシック" pitchFamily="49" charset="-128"/>
            </a:rPr>
            <a:t>万円）を財政調整基金に積立てた。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今後は、財政再建計画に基づき、基金繰入に頼らない収支均衡した予算編成を行い、安定した財政構造の確立を目指す。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年度で赤字状態が解消され、全ての会計について赤字は生じていない。</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今後、一般会計及びその他の会計についても、平成３０年度に策定した財政再建計画に基づき、基金繰入に頼らない収支均衡した予算編成を行い、計画的に財政調整基金を積み立てることによって、安定した財政構造の確立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L16" sqref="L16:Q1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102009634</v>
      </c>
      <c r="BO4" s="423"/>
      <c r="BP4" s="423"/>
      <c r="BQ4" s="423"/>
      <c r="BR4" s="423"/>
      <c r="BS4" s="423"/>
      <c r="BT4" s="423"/>
      <c r="BU4" s="424"/>
      <c r="BV4" s="422">
        <v>109538693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3.1</v>
      </c>
      <c r="CU4" s="604"/>
      <c r="CV4" s="604"/>
      <c r="CW4" s="604"/>
      <c r="CX4" s="604"/>
      <c r="CY4" s="604"/>
      <c r="CZ4" s="604"/>
      <c r="DA4" s="605"/>
      <c r="DB4" s="603">
        <v>-0.2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99933149</v>
      </c>
      <c r="BO5" s="428"/>
      <c r="BP5" s="428"/>
      <c r="BQ5" s="428"/>
      <c r="BR5" s="428"/>
      <c r="BS5" s="428"/>
      <c r="BT5" s="428"/>
      <c r="BU5" s="429"/>
      <c r="BV5" s="427">
        <v>108793188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94.5</v>
      </c>
      <c r="CU5" s="398"/>
      <c r="CV5" s="398"/>
      <c r="CW5" s="398"/>
      <c r="CX5" s="398"/>
      <c r="CY5" s="398"/>
      <c r="CZ5" s="398"/>
      <c r="DA5" s="399"/>
      <c r="DB5" s="397">
        <v>96.4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2076485</v>
      </c>
      <c r="BO6" s="428"/>
      <c r="BP6" s="428"/>
      <c r="BQ6" s="428"/>
      <c r="BR6" s="428"/>
      <c r="BS6" s="428"/>
      <c r="BT6" s="428"/>
      <c r="BU6" s="429"/>
      <c r="BV6" s="427">
        <v>745505</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101.9</v>
      </c>
      <c r="CU6" s="578"/>
      <c r="CV6" s="578"/>
      <c r="CW6" s="578"/>
      <c r="CX6" s="578"/>
      <c r="CY6" s="578"/>
      <c r="CZ6" s="578"/>
      <c r="DA6" s="579"/>
      <c r="DB6" s="577">
        <v>104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251173</v>
      </c>
      <c r="BO7" s="428"/>
      <c r="BP7" s="428"/>
      <c r="BQ7" s="428"/>
      <c r="BR7" s="428"/>
      <c r="BS7" s="428"/>
      <c r="BT7" s="428"/>
      <c r="BU7" s="429"/>
      <c r="BV7" s="427">
        <v>885052</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59035716</v>
      </c>
      <c r="CU7" s="428"/>
      <c r="CV7" s="428"/>
      <c r="CW7" s="428"/>
      <c r="CX7" s="428"/>
      <c r="CY7" s="428"/>
      <c r="CZ7" s="428"/>
      <c r="DA7" s="429"/>
      <c r="DB7" s="427">
        <v>58662793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1825312</v>
      </c>
      <c r="BO8" s="428"/>
      <c r="BP8" s="428"/>
      <c r="BQ8" s="428"/>
      <c r="BR8" s="428"/>
      <c r="BS8" s="428"/>
      <c r="BT8" s="428"/>
      <c r="BU8" s="429"/>
      <c r="BV8" s="427">
        <v>-139547</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0.85</v>
      </c>
      <c r="CU8" s="541"/>
      <c r="CV8" s="541"/>
      <c r="CW8" s="541"/>
      <c r="CX8" s="541"/>
      <c r="CY8" s="541"/>
      <c r="CZ8" s="541"/>
      <c r="DA8" s="542"/>
      <c r="DB8" s="540">
        <v>0.85</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265904</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1964859</v>
      </c>
      <c r="BO9" s="428"/>
      <c r="BP9" s="428"/>
      <c r="BQ9" s="428"/>
      <c r="BR9" s="428"/>
      <c r="BS9" s="428"/>
      <c r="BT9" s="428"/>
      <c r="BU9" s="429"/>
      <c r="BV9" s="427">
        <v>-915826</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18.7</v>
      </c>
      <c r="CU9" s="398"/>
      <c r="CV9" s="398"/>
      <c r="CW9" s="398"/>
      <c r="CX9" s="398"/>
      <c r="CY9" s="398"/>
      <c r="CZ9" s="398"/>
      <c r="DA9" s="399"/>
      <c r="DB9" s="397">
        <v>18.100000000000001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120</v>
      </c>
      <c r="M10" s="401"/>
      <c r="N10" s="401"/>
      <c r="O10" s="401"/>
      <c r="P10" s="401"/>
      <c r="Q10" s="402"/>
      <c r="R10" s="403">
        <v>266796</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117</v>
      </c>
      <c r="AV10" s="485"/>
      <c r="AW10" s="485"/>
      <c r="AX10" s="485"/>
      <c r="AY10" s="407" t="s">
        <v>122</v>
      </c>
      <c r="AZ10" s="408"/>
      <c r="BA10" s="408"/>
      <c r="BB10" s="408"/>
      <c r="BC10" s="408"/>
      <c r="BD10" s="408"/>
      <c r="BE10" s="408"/>
      <c r="BF10" s="408"/>
      <c r="BG10" s="408"/>
      <c r="BH10" s="408"/>
      <c r="BI10" s="408"/>
      <c r="BJ10" s="408"/>
      <c r="BK10" s="408"/>
      <c r="BL10" s="408"/>
      <c r="BM10" s="409"/>
      <c r="BN10" s="427">
        <v>34100</v>
      </c>
      <c r="BO10" s="428"/>
      <c r="BP10" s="428"/>
      <c r="BQ10" s="428"/>
      <c r="BR10" s="428"/>
      <c r="BS10" s="428"/>
      <c r="BT10" s="428"/>
      <c r="BU10" s="429"/>
      <c r="BV10" s="427">
        <v>700</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v>0.27</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264356</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102</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2009831</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259913</v>
      </c>
      <c r="S13" s="531"/>
      <c r="T13" s="531"/>
      <c r="U13" s="531"/>
      <c r="V13" s="532"/>
      <c r="W13" s="518" t="s">
        <v>140</v>
      </c>
      <c r="X13" s="440"/>
      <c r="Y13" s="440"/>
      <c r="Z13" s="440"/>
      <c r="AA13" s="440"/>
      <c r="AB13" s="441"/>
      <c r="AC13" s="403">
        <v>2824</v>
      </c>
      <c r="AD13" s="404"/>
      <c r="AE13" s="404"/>
      <c r="AF13" s="404"/>
      <c r="AG13" s="405"/>
      <c r="AH13" s="403">
        <v>3074</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1998959</v>
      </c>
      <c r="BO13" s="428"/>
      <c r="BP13" s="428"/>
      <c r="BQ13" s="428"/>
      <c r="BR13" s="428"/>
      <c r="BS13" s="428"/>
      <c r="BT13" s="428"/>
      <c r="BU13" s="429"/>
      <c r="BV13" s="427">
        <v>-2924957</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10.7</v>
      </c>
      <c r="CU13" s="398"/>
      <c r="CV13" s="398"/>
      <c r="CW13" s="398"/>
      <c r="CX13" s="398"/>
      <c r="CY13" s="398"/>
      <c r="CZ13" s="398"/>
      <c r="DA13" s="399"/>
      <c r="DB13" s="397">
        <v>11.2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265260</v>
      </c>
      <c r="S14" s="531"/>
      <c r="T14" s="531"/>
      <c r="U14" s="531"/>
      <c r="V14" s="532"/>
      <c r="W14" s="533"/>
      <c r="X14" s="443"/>
      <c r="Y14" s="443"/>
      <c r="Z14" s="443"/>
      <c r="AA14" s="443"/>
      <c r="AB14" s="444"/>
      <c r="AC14" s="523">
        <v>2.2000000000000002</v>
      </c>
      <c r="AD14" s="524"/>
      <c r="AE14" s="524"/>
      <c r="AF14" s="524"/>
      <c r="AG14" s="525"/>
      <c r="AH14" s="523">
        <v>2.4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110.5</v>
      </c>
      <c r="CU14" s="535"/>
      <c r="CV14" s="535"/>
      <c r="CW14" s="535"/>
      <c r="CX14" s="535"/>
      <c r="CY14" s="535"/>
      <c r="CZ14" s="535"/>
      <c r="DA14" s="536"/>
      <c r="DB14" s="534">
        <v>117.7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261074</v>
      </c>
      <c r="S15" s="531"/>
      <c r="T15" s="531"/>
      <c r="U15" s="531"/>
      <c r="V15" s="532"/>
      <c r="W15" s="518" t="s">
        <v>147</v>
      </c>
      <c r="X15" s="440"/>
      <c r="Y15" s="440"/>
      <c r="Z15" s="440"/>
      <c r="AA15" s="440"/>
      <c r="AB15" s="441"/>
      <c r="AC15" s="403">
        <v>32932</v>
      </c>
      <c r="AD15" s="404"/>
      <c r="AE15" s="404"/>
      <c r="AF15" s="404"/>
      <c r="AG15" s="405"/>
      <c r="AH15" s="403">
        <v>33555</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36532211</v>
      </c>
      <c r="BO15" s="423"/>
      <c r="BP15" s="423"/>
      <c r="BQ15" s="423"/>
      <c r="BR15" s="423"/>
      <c r="BS15" s="423"/>
      <c r="BT15" s="423"/>
      <c r="BU15" s="424"/>
      <c r="BV15" s="422">
        <v>36128311</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26.1</v>
      </c>
      <c r="AD16" s="524"/>
      <c r="AE16" s="524"/>
      <c r="AF16" s="524"/>
      <c r="AG16" s="525"/>
      <c r="AH16" s="523">
        <v>26.5</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43018321</v>
      </c>
      <c r="BO16" s="428"/>
      <c r="BP16" s="428"/>
      <c r="BQ16" s="428"/>
      <c r="BR16" s="428"/>
      <c r="BS16" s="428"/>
      <c r="BT16" s="428"/>
      <c r="BU16" s="429"/>
      <c r="BV16" s="427">
        <v>42560315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90375</v>
      </c>
      <c r="AD17" s="404"/>
      <c r="AE17" s="404"/>
      <c r="AF17" s="404"/>
      <c r="AG17" s="405"/>
      <c r="AH17" s="403">
        <v>90027</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47013886</v>
      </c>
      <c r="BO17" s="428"/>
      <c r="BP17" s="428"/>
      <c r="BQ17" s="428"/>
      <c r="BR17" s="428"/>
      <c r="BS17" s="428"/>
      <c r="BT17" s="428"/>
      <c r="BU17" s="429"/>
      <c r="BV17" s="427">
        <v>46562011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536.41</v>
      </c>
      <c r="M18" s="492"/>
      <c r="N18" s="492"/>
      <c r="O18" s="492"/>
      <c r="P18" s="492"/>
      <c r="Q18" s="492"/>
      <c r="R18" s="493"/>
      <c r="S18" s="493"/>
      <c r="T18" s="493"/>
      <c r="U18" s="493"/>
      <c r="V18" s="494"/>
      <c r="W18" s="508"/>
      <c r="X18" s="509"/>
      <c r="Y18" s="509"/>
      <c r="Z18" s="509"/>
      <c r="AA18" s="509"/>
      <c r="AB18" s="519"/>
      <c r="AC18" s="391">
        <v>71.7</v>
      </c>
      <c r="AD18" s="392"/>
      <c r="AE18" s="392"/>
      <c r="AF18" s="392"/>
      <c r="AG18" s="495"/>
      <c r="AH18" s="391">
        <v>71.099999999999994</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57300430</v>
      </c>
      <c r="BO18" s="428"/>
      <c r="BP18" s="428"/>
      <c r="BQ18" s="428"/>
      <c r="BR18" s="428"/>
      <c r="BS18" s="428"/>
      <c r="BT18" s="428"/>
      <c r="BU18" s="429"/>
      <c r="BV18" s="427">
        <v>58102267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496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67799130</v>
      </c>
      <c r="BO19" s="428"/>
      <c r="BP19" s="428"/>
      <c r="BQ19" s="428"/>
      <c r="BR19" s="428"/>
      <c r="BS19" s="428"/>
      <c r="BT19" s="428"/>
      <c r="BU19" s="429"/>
      <c r="BV19" s="427">
        <v>70405412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99872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151045695</v>
      </c>
      <c r="BO23" s="428"/>
      <c r="BP23" s="428"/>
      <c r="BQ23" s="428"/>
      <c r="BR23" s="428"/>
      <c r="BS23" s="428"/>
      <c r="BT23" s="428"/>
      <c r="BU23" s="429"/>
      <c r="BV23" s="427">
        <v>153675684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10580</v>
      </c>
      <c r="R24" s="404"/>
      <c r="S24" s="404"/>
      <c r="T24" s="404"/>
      <c r="U24" s="404"/>
      <c r="V24" s="405"/>
      <c r="W24" s="469"/>
      <c r="X24" s="460"/>
      <c r="Y24" s="461"/>
      <c r="Z24" s="400" t="s">
        <v>171</v>
      </c>
      <c r="AA24" s="401"/>
      <c r="AB24" s="401"/>
      <c r="AC24" s="401"/>
      <c r="AD24" s="401"/>
      <c r="AE24" s="401"/>
      <c r="AF24" s="401"/>
      <c r="AG24" s="402"/>
      <c r="AH24" s="403">
        <v>1995</v>
      </c>
      <c r="AI24" s="404"/>
      <c r="AJ24" s="404"/>
      <c r="AK24" s="404"/>
      <c r="AL24" s="405"/>
      <c r="AM24" s="403">
        <v>6264300</v>
      </c>
      <c r="AN24" s="404"/>
      <c r="AO24" s="404"/>
      <c r="AP24" s="404"/>
      <c r="AQ24" s="404"/>
      <c r="AR24" s="405"/>
      <c r="AS24" s="403">
        <v>3140</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66272260</v>
      </c>
      <c r="BO24" s="428"/>
      <c r="BP24" s="428"/>
      <c r="BQ24" s="428"/>
      <c r="BR24" s="428"/>
      <c r="BS24" s="428"/>
      <c r="BT24" s="428"/>
      <c r="BU24" s="429"/>
      <c r="BV24" s="427">
        <v>65893662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2</v>
      </c>
      <c r="M25" s="404"/>
      <c r="N25" s="404"/>
      <c r="O25" s="404"/>
      <c r="P25" s="405"/>
      <c r="Q25" s="403">
        <v>8740</v>
      </c>
      <c r="R25" s="404"/>
      <c r="S25" s="404"/>
      <c r="T25" s="404"/>
      <c r="U25" s="404"/>
      <c r="V25" s="405"/>
      <c r="W25" s="469"/>
      <c r="X25" s="460"/>
      <c r="Y25" s="461"/>
      <c r="Z25" s="400" t="s">
        <v>174</v>
      </c>
      <c r="AA25" s="401"/>
      <c r="AB25" s="401"/>
      <c r="AC25" s="401"/>
      <c r="AD25" s="401"/>
      <c r="AE25" s="401"/>
      <c r="AF25" s="401"/>
      <c r="AG25" s="402"/>
      <c r="AH25" s="403">
        <v>347</v>
      </c>
      <c r="AI25" s="404"/>
      <c r="AJ25" s="404"/>
      <c r="AK25" s="404"/>
      <c r="AL25" s="405"/>
      <c r="AM25" s="403">
        <v>1066678</v>
      </c>
      <c r="AN25" s="404"/>
      <c r="AO25" s="404"/>
      <c r="AP25" s="404"/>
      <c r="AQ25" s="404"/>
      <c r="AR25" s="405"/>
      <c r="AS25" s="403">
        <v>3074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13566883</v>
      </c>
      <c r="BO25" s="423"/>
      <c r="BP25" s="423"/>
      <c r="BQ25" s="423"/>
      <c r="BR25" s="423"/>
      <c r="BS25" s="423"/>
      <c r="BT25" s="423"/>
      <c r="BU25" s="424"/>
      <c r="BV25" s="422">
        <v>9142920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7400</v>
      </c>
      <c r="R26" s="404"/>
      <c r="S26" s="404"/>
      <c r="T26" s="404"/>
      <c r="U26" s="404"/>
      <c r="V26" s="405"/>
      <c r="W26" s="469"/>
      <c r="X26" s="460"/>
      <c r="Y26" s="461"/>
      <c r="Z26" s="400" t="s">
        <v>177</v>
      </c>
      <c r="AA26" s="482"/>
      <c r="AB26" s="482"/>
      <c r="AC26" s="482"/>
      <c r="AD26" s="482"/>
      <c r="AE26" s="482"/>
      <c r="AF26" s="482"/>
      <c r="AG26" s="483"/>
      <c r="AH26" s="403">
        <v>97</v>
      </c>
      <c r="AI26" s="404"/>
      <c r="AJ26" s="404"/>
      <c r="AK26" s="404"/>
      <c r="AL26" s="405"/>
      <c r="AM26" s="403">
        <v>323204</v>
      </c>
      <c r="AN26" s="404"/>
      <c r="AO26" s="404"/>
      <c r="AP26" s="404"/>
      <c r="AQ26" s="404"/>
      <c r="AR26" s="405"/>
      <c r="AS26" s="403">
        <v>3332</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100000</v>
      </c>
      <c r="BO26" s="428"/>
      <c r="BP26" s="428"/>
      <c r="BQ26" s="428"/>
      <c r="BR26" s="428"/>
      <c r="BS26" s="428"/>
      <c r="BT26" s="428"/>
      <c r="BU26" s="429"/>
      <c r="BV26" s="427">
        <v>100000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7400</v>
      </c>
      <c r="R27" s="404"/>
      <c r="S27" s="404"/>
      <c r="T27" s="404"/>
      <c r="U27" s="404"/>
      <c r="V27" s="405"/>
      <c r="W27" s="469"/>
      <c r="X27" s="460"/>
      <c r="Y27" s="461"/>
      <c r="Z27" s="400" t="s">
        <v>180</v>
      </c>
      <c r="AA27" s="401"/>
      <c r="AB27" s="401"/>
      <c r="AC27" s="401"/>
      <c r="AD27" s="401"/>
      <c r="AE27" s="401"/>
      <c r="AF27" s="401"/>
      <c r="AG27" s="402"/>
      <c r="AH27" s="403">
        <v>21</v>
      </c>
      <c r="AI27" s="404"/>
      <c r="AJ27" s="404"/>
      <c r="AK27" s="404"/>
      <c r="AL27" s="405"/>
      <c r="AM27" s="403">
        <v>68166</v>
      </c>
      <c r="AN27" s="404"/>
      <c r="AO27" s="404"/>
      <c r="AP27" s="404"/>
      <c r="AQ27" s="404"/>
      <c r="AR27" s="405"/>
      <c r="AS27" s="403">
        <v>3246</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255043</v>
      </c>
      <c r="BO27" s="431"/>
      <c r="BP27" s="431"/>
      <c r="BQ27" s="431"/>
      <c r="BR27" s="431"/>
      <c r="BS27" s="431"/>
      <c r="BT27" s="431"/>
      <c r="BU27" s="432"/>
      <c r="BV27" s="430">
        <v>1055043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6700</v>
      </c>
      <c r="R28" s="404"/>
      <c r="S28" s="404"/>
      <c r="T28" s="404"/>
      <c r="U28" s="404"/>
      <c r="V28" s="405"/>
      <c r="W28" s="469"/>
      <c r="X28" s="460"/>
      <c r="Y28" s="461"/>
      <c r="Z28" s="400" t="s">
        <v>183</v>
      </c>
      <c r="AA28" s="401"/>
      <c r="AB28" s="401"/>
      <c r="AC28" s="401"/>
      <c r="AD28" s="401"/>
      <c r="AE28" s="401"/>
      <c r="AF28" s="401"/>
      <c r="AG28" s="402"/>
      <c r="AH28" s="403" t="s">
        <v>184</v>
      </c>
      <c r="AI28" s="404"/>
      <c r="AJ28" s="404"/>
      <c r="AK28" s="404"/>
      <c r="AL28" s="405"/>
      <c r="AM28" s="403" t="s">
        <v>138</v>
      </c>
      <c r="AN28" s="404"/>
      <c r="AO28" s="404"/>
      <c r="AP28" s="404"/>
      <c r="AQ28" s="404"/>
      <c r="AR28" s="405"/>
      <c r="AS28" s="403" t="s">
        <v>138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34100</v>
      </c>
      <c r="BO28" s="423"/>
      <c r="BP28" s="423"/>
      <c r="BQ28" s="423"/>
      <c r="BR28" s="423"/>
      <c r="BS28" s="423"/>
      <c r="BT28" s="423"/>
      <c r="BU28" s="424"/>
      <c r="BV28" s="422" t="s">
        <v>186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30</v>
      </c>
      <c r="M29" s="404"/>
      <c r="N29" s="404"/>
      <c r="O29" s="404"/>
      <c r="P29" s="405"/>
      <c r="Q29" s="403">
        <v>6300</v>
      </c>
      <c r="R29" s="404"/>
      <c r="S29" s="404"/>
      <c r="T29" s="404"/>
      <c r="U29" s="404"/>
      <c r="V29" s="405"/>
      <c r="W29" s="470"/>
      <c r="X29" s="471"/>
      <c r="Y29" s="472"/>
      <c r="Z29" s="400" t="s">
        <v>188</v>
      </c>
      <c r="AA29" s="401"/>
      <c r="AB29" s="401"/>
      <c r="AC29" s="401"/>
      <c r="AD29" s="401"/>
      <c r="AE29" s="401"/>
      <c r="AF29" s="401"/>
      <c r="AG29" s="402"/>
      <c r="AH29" s="403">
        <v>2016</v>
      </c>
      <c r="AI29" s="404"/>
      <c r="AJ29" s="404"/>
      <c r="AK29" s="404"/>
      <c r="AL29" s="405"/>
      <c r="AM29" s="403">
        <v>6332466</v>
      </c>
      <c r="AN29" s="404"/>
      <c r="AO29" s="404"/>
      <c r="AP29" s="404"/>
      <c r="AQ29" s="404"/>
      <c r="AR29" s="405"/>
      <c r="AS29" s="403">
        <v>3141</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202659</v>
      </c>
      <c r="BO29" s="428"/>
      <c r="BP29" s="428"/>
      <c r="BQ29" s="428"/>
      <c r="BR29" s="428"/>
      <c r="BS29" s="428"/>
      <c r="BT29" s="428"/>
      <c r="BU29" s="429"/>
      <c r="BV29" s="427">
        <v>202599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100.8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2356650</v>
      </c>
      <c r="BO30" s="431"/>
      <c r="BP30" s="431"/>
      <c r="BQ30" s="431"/>
      <c r="BR30" s="431"/>
      <c r="BS30" s="431"/>
      <c r="BT30" s="431"/>
      <c r="BU30" s="432"/>
      <c r="BV30" s="430">
        <v>2669628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199</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197</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IF('各会計、関係団体の財政状況及び健全化判断比率'!B34="","",'各会計、関係団体の財政状況及び健全化判断比率'!B34)</f>
        <v>下水道事業会計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IF('各会計、関係団体の財政状況及び健全化判断比率'!B37="","",'各会計、関係団体の財政状況及び健全化判断比率'!B37)</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17</v>
      </c>
      <c r="BX34" s="386"/>
      <c r="BY34" s="385" t="str">
        <f>IF('各会計、関係団体の財政状況及び健全化判断比率'!B68="","",'各会計、関係団体の財政状況及び健全化判断比率'!B68)</f>
        <v>福井県後期高齢者医療広域連合</v>
      </c>
      <c r="BZ34" s="385"/>
      <c r="CA34" s="385"/>
      <c r="CB34" s="385"/>
      <c r="CC34" s="385"/>
      <c r="CD34" s="385"/>
      <c r="CE34" s="385"/>
      <c r="CF34" s="385"/>
      <c r="CG34" s="385"/>
      <c r="CH34" s="385"/>
      <c r="CI34" s="385"/>
      <c r="CJ34" s="385"/>
      <c r="CK34" s="385"/>
      <c r="CL34" s="385"/>
      <c r="CM34" s="385"/>
      <c r="CN34" s="213"/>
      <c r="CO34" s="386">
        <f>IF(CQ34="","",MAX(C34:D43,U34:V43,AM34:AN43,BE34:BF43,BW34:BX43)+1)</f>
        <v>24</v>
      </c>
      <c r="CP34" s="386"/>
      <c r="CQ34" s="385" t="str">
        <f>IF('各会計、関係団体の財政状況及び健全化判断比率'!BS7="","",'各会計、関係団体の財政状況及び健全化判断比率'!BS7)</f>
        <v>福井市漁業振興会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福井駅周辺整備特別会計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国民健康保険診療所特別会計</v>
      </c>
      <c r="X35" s="385"/>
      <c r="Y35" s="385"/>
      <c r="Z35" s="385"/>
      <c r="AA35" s="385"/>
      <c r="AB35" s="385"/>
      <c r="AC35" s="385"/>
      <c r="AD35" s="385"/>
      <c r="AE35" s="385"/>
      <c r="AF35" s="385"/>
      <c r="AG35" s="385"/>
      <c r="AH35" s="385"/>
      <c r="AI35" s="385"/>
      <c r="AJ35" s="385"/>
      <c r="AK35" s="385"/>
      <c r="AL35" s="213"/>
      <c r="AM35" s="386">
        <f t="shared" ref="AM35:AM43" si="0">IF(AO35="","",AM34+1)</f>
        <v>10</v>
      </c>
      <c r="AN35" s="386"/>
      <c r="AO35" s="385" t="str">
        <f>IF('各会計、関係団体の財政状況及び健全化判断比率'!B35="","",'各会計、関係団体の財政状況及び健全化判断比率'!B35)</f>
        <v>ガス事業会計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IF('各会計、関係団体の財政状況及び健全化判断比率'!B38="","",'各会計、関係団体の財政状況及び健全化判断比率'!B38)</f>
        <v>中央卸売市場特別会計</v>
      </c>
      <c r="BH35" s="385"/>
      <c r="BI35" s="385"/>
      <c r="BJ35" s="385"/>
      <c r="BK35" s="385"/>
      <c r="BL35" s="385"/>
      <c r="BM35" s="385"/>
      <c r="BN35" s="385"/>
      <c r="BO35" s="385"/>
      <c r="BP35" s="385"/>
      <c r="BQ35" s="385"/>
      <c r="BR35" s="385"/>
      <c r="BS35" s="385"/>
      <c r="BT35" s="385"/>
      <c r="BU35" s="385"/>
      <c r="BV35" s="213"/>
      <c r="BW35" s="386">
        <f t="shared" ref="BW35:BW43" si="2">IF(BY35="","",BW34+1)</f>
        <v>18</v>
      </c>
      <c r="BX35" s="386"/>
      <c r="BY35" s="385" t="str">
        <f>IF('各会計、関係団体の財政状況及び健全化判断比率'!B69="","",'各会計、関係団体の財政状況及び健全化判断比率'!B69)</f>
        <v>福井県後期高齢者医療広域連合(事業会計）</v>
      </c>
      <c r="BZ35" s="385"/>
      <c r="CA35" s="385"/>
      <c r="CB35" s="385"/>
      <c r="CC35" s="385"/>
      <c r="CD35" s="385"/>
      <c r="CE35" s="385"/>
      <c r="CF35" s="385"/>
      <c r="CG35" s="385"/>
      <c r="CH35" s="385"/>
      <c r="CI35" s="385"/>
      <c r="CJ35" s="385"/>
      <c r="CK35" s="385"/>
      <c r="CL35" s="385"/>
      <c r="CM35" s="385"/>
      <c r="CN35" s="213"/>
      <c r="CO35" s="386">
        <f t="shared" ref="CO35:CO43" si="3">IF(CQ35="","",CO34+1)</f>
        <v>25</v>
      </c>
      <c r="CP35" s="386"/>
      <c r="CQ35" s="385" t="str">
        <f>IF('各会計、関係団体の財政状況及び健全化判断比率'!BS8="","",'各会計、関係団体の財政状況及び健全化判断比率'!BS8)</f>
        <v>福井市ふれあい公社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11</v>
      </c>
      <c r="AN36" s="386"/>
      <c r="AO36" s="385" t="str">
        <f>IF('各会計、関係団体の財政状況及び健全化判断比率'!B36="","",'各会計、関係団体の財政状況及び健全化判断比率'!B36)</f>
        <v>水道事業会計</v>
      </c>
      <c r="AP36" s="385"/>
      <c r="AQ36" s="385"/>
      <c r="AR36" s="385"/>
      <c r="AS36" s="385"/>
      <c r="AT36" s="385"/>
      <c r="AU36" s="385"/>
      <c r="AV36" s="385"/>
      <c r="AW36" s="385"/>
      <c r="AX36" s="385"/>
      <c r="AY36" s="385"/>
      <c r="AZ36" s="385"/>
      <c r="BA36" s="385"/>
      <c r="BB36" s="385"/>
      <c r="BC36" s="385"/>
      <c r="BD36" s="213"/>
      <c r="BE36" s="386">
        <f t="shared" si="1"/>
        <v>14</v>
      </c>
      <c r="BF36" s="386"/>
      <c r="BG36" s="385" t="str">
        <f>IF('各会計、関係団体の財政状況及び健全化判断比率'!B39="","",'各会計、関係団体の財政状況及び健全化判断比率'!B39)</f>
        <v>集落排水特別会計</v>
      </c>
      <c r="BH36" s="385"/>
      <c r="BI36" s="385"/>
      <c r="BJ36" s="385"/>
      <c r="BK36" s="385"/>
      <c r="BL36" s="385"/>
      <c r="BM36" s="385"/>
      <c r="BN36" s="385"/>
      <c r="BO36" s="385"/>
      <c r="BP36" s="385"/>
      <c r="BQ36" s="385"/>
      <c r="BR36" s="385"/>
      <c r="BS36" s="385"/>
      <c r="BT36" s="385"/>
      <c r="BU36" s="385"/>
      <c r="BV36" s="213"/>
      <c r="BW36" s="386">
        <f t="shared" si="2"/>
        <v>19</v>
      </c>
      <c r="BX36" s="386"/>
      <c r="BY36" s="385" t="str">
        <f>IF('各会計、関係団体の財政状況及び健全化判断比率'!B70="","",'各会計、関係団体の財政状況及び健全化判断比率'!B70)</f>
        <v>福井県市町総合事務組合（普通会計）</v>
      </c>
      <c r="BZ36" s="385"/>
      <c r="CA36" s="385"/>
      <c r="CB36" s="385"/>
      <c r="CC36" s="385"/>
      <c r="CD36" s="385"/>
      <c r="CE36" s="385"/>
      <c r="CF36" s="385"/>
      <c r="CG36" s="385"/>
      <c r="CH36" s="385"/>
      <c r="CI36" s="385"/>
      <c r="CJ36" s="385"/>
      <c r="CK36" s="385"/>
      <c r="CL36" s="385"/>
      <c r="CM36" s="385"/>
      <c r="CN36" s="213"/>
      <c r="CO36" s="386">
        <f t="shared" si="3"/>
        <v>26</v>
      </c>
      <c r="CP36" s="386"/>
      <c r="CQ36" s="385" t="str">
        <f>IF('各会計、関係団体の財政状況及び健全化判断比率'!BS9="","",'各会計、関係団体の財政状況及び健全化判断比率'!BS9)</f>
        <v>歴史のみえるまちづくり協会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介護保険特別会計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15</v>
      </c>
      <c r="BF37" s="386"/>
      <c r="BG37" s="385" t="str">
        <f>IF('各会計、関係団体の財政状況及び健全化判断比率'!B40="","",'各会計、関係団体の財政状況及び健全化判断比率'!B40)</f>
        <v>地域生活排水特別会計</v>
      </c>
      <c r="BH37" s="385"/>
      <c r="BI37" s="385"/>
      <c r="BJ37" s="385"/>
      <c r="BK37" s="385"/>
      <c r="BL37" s="385"/>
      <c r="BM37" s="385"/>
      <c r="BN37" s="385"/>
      <c r="BO37" s="385"/>
      <c r="BP37" s="385"/>
      <c r="BQ37" s="385"/>
      <c r="BR37" s="385"/>
      <c r="BS37" s="385"/>
      <c r="BT37" s="385"/>
      <c r="BU37" s="385"/>
      <c r="BV37" s="213"/>
      <c r="BW37" s="386">
        <f t="shared" si="2"/>
        <v>20</v>
      </c>
      <c r="BX37" s="386"/>
      <c r="BY37" s="385" t="str">
        <f>IF('各会計、関係団体の財政状況及び健全化判断比率'!B71="","",'各会計、関係団体の財政状況及び健全化判断比率'!B71)</f>
        <v>福井県市町総合事務組合（事業会計）</v>
      </c>
      <c r="BZ37" s="385"/>
      <c r="CA37" s="385"/>
      <c r="CB37" s="385"/>
      <c r="CC37" s="385"/>
      <c r="CD37" s="385"/>
      <c r="CE37" s="385"/>
      <c r="CF37" s="385"/>
      <c r="CG37" s="385"/>
      <c r="CH37" s="385"/>
      <c r="CI37" s="385"/>
      <c r="CJ37" s="385"/>
      <c r="CK37" s="385"/>
      <c r="CL37" s="385"/>
      <c r="CM37" s="385"/>
      <c r="CN37" s="213"/>
      <c r="CO37" s="386">
        <f t="shared" si="3"/>
        <v>27</v>
      </c>
      <c r="CP37" s="386"/>
      <c r="CQ37" s="385" t="str">
        <f>IF('各会計、関係団体の財政状況及び健全化判断比率'!BS10="","",'各会計、関係団体の財政状況及び健全化判断比率'!BS10)</f>
        <v>まちづくり福井株式会社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7</v>
      </c>
      <c r="V38" s="386"/>
      <c r="W38" s="385" t="str">
        <f>IF('各会計、関係団体の財政状況及び健全化判断比率'!B32="","",'各会計、関係団体の財政状況及び健全化判断比率'!B32)</f>
        <v>競輪特別会計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16</v>
      </c>
      <c r="BF38" s="386"/>
      <c r="BG38" s="385" t="str">
        <f>IF('各会計、関係団体の財政状況及び健全化判断比率'!B41="","",'各会計、関係団体の財政状況及び健全化判断比率'!B41)</f>
        <v>宅地造成特別会計</v>
      </c>
      <c r="BH38" s="385"/>
      <c r="BI38" s="385"/>
      <c r="BJ38" s="385"/>
      <c r="BK38" s="385"/>
      <c r="BL38" s="385"/>
      <c r="BM38" s="385"/>
      <c r="BN38" s="385"/>
      <c r="BO38" s="385"/>
      <c r="BP38" s="385"/>
      <c r="BQ38" s="385"/>
      <c r="BR38" s="385"/>
      <c r="BS38" s="385"/>
      <c r="BT38" s="385"/>
      <c r="BU38" s="385"/>
      <c r="BV38" s="213"/>
      <c r="BW38" s="386">
        <f t="shared" si="2"/>
        <v>21</v>
      </c>
      <c r="BX38" s="386"/>
      <c r="BY38" s="385" t="str">
        <f>IF('各会計、関係団体の財政状況及び健全化判断比率'!B72="","",'各会計、関係団体の財政状況及び健全化判断比率'!B72)</f>
        <v>福井県自治会館組合</v>
      </c>
      <c r="BZ38" s="385"/>
      <c r="CA38" s="385"/>
      <c r="CB38" s="385"/>
      <c r="CC38" s="385"/>
      <c r="CD38" s="385"/>
      <c r="CE38" s="385"/>
      <c r="CF38" s="385"/>
      <c r="CG38" s="385"/>
      <c r="CH38" s="385"/>
      <c r="CI38" s="385"/>
      <c r="CJ38" s="385"/>
      <c r="CK38" s="385"/>
      <c r="CL38" s="385"/>
      <c r="CM38" s="385"/>
      <c r="CN38" s="213"/>
      <c r="CO38" s="386">
        <f t="shared" si="3"/>
        <v>28</v>
      </c>
      <c r="CP38" s="386"/>
      <c r="CQ38" s="385" t="str">
        <f>IF('各会計、関係団体の財政状況及び健全化判断比率'!BS11="","",'各会計、関係団体の財政状況及び健全化判断比率'!BS11)</f>
        <v>福井市土地開発公社</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f t="shared" si="4"/>
        <v>8</v>
      </c>
      <c r="V39" s="386"/>
      <c r="W39" s="385" t="str">
        <f>IF('各会計、関係団体の財政状況及び健全化判断比率'!B33="","",'各会計、関係団体の財政状況及び健全化判断比率'!B33)</f>
        <v>駐車場特別会計</v>
      </c>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22</v>
      </c>
      <c r="BX39" s="386"/>
      <c r="BY39" s="385" t="str">
        <f>IF('各会計、関係団体の財政状況及び健全化判断比率'!B73="","",'各会計、関係団体の財政状況及び健全化判断比率'!B73)</f>
        <v>鯖江広域衛生施設組合</v>
      </c>
      <c r="BZ39" s="385"/>
      <c r="CA39" s="385"/>
      <c r="CB39" s="385"/>
      <c r="CC39" s="385"/>
      <c r="CD39" s="385"/>
      <c r="CE39" s="385"/>
      <c r="CF39" s="385"/>
      <c r="CG39" s="385"/>
      <c r="CH39" s="385"/>
      <c r="CI39" s="385"/>
      <c r="CJ39" s="385"/>
      <c r="CK39" s="385"/>
      <c r="CL39" s="385"/>
      <c r="CM39" s="385"/>
      <c r="CN39" s="213"/>
      <c r="CO39" s="386">
        <f t="shared" si="3"/>
        <v>29</v>
      </c>
      <c r="CP39" s="386"/>
      <c r="CQ39" s="385" t="str">
        <f>IF('各会計、関係団体の財政状況及び健全化判断比率'!BS12="","",'各会計、関係団体の財政状況及び健全化判断比率'!BS12)</f>
        <v>福井観光コンベンションビューロー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23</v>
      </c>
      <c r="BX40" s="386"/>
      <c r="BY40" s="385" t="str">
        <f>IF('各会計、関係団体の財政状況及び健全化判断比率'!B74="","",'各会計、関係団体の財政状況及び健全化判断比率'!B74)</f>
        <v>福井坂井地区広域市町村圏事務組合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kjpn/mKPyt9wJe49fwqOAwr3MiEYykcHoCzs+0Xs8g08RZ1hPi/elm8MHOtT3PYquTXz6cy0KjJ9v1lJEBFw==" saltValue="Wouas/snqxxL8ilGdwaC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4" zoomScaleSheetLayoutView="100" workbookViewId="0">
      <selection activeCell="P33" sqref="P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6" t="s">
        <v>579</v>
      </c>
      <c r="D34" s="1206"/>
      <c r="E34" s="1207"/>
      <c r="F34" s="32">
        <v>5.7</v>
      </c>
      <c r="G34" s="33">
        <v>6.45</v>
      </c>
      <c r="H34" s="33">
        <v>7.39</v>
      </c>
      <c r="I34" s="33">
        <v>7.89</v>
      </c>
      <c r="J34" s="34">
        <v>7.33</v>
      </c>
      <c r="K34" s="22"/>
      <c r="L34" s="22"/>
      <c r="M34" s="22"/>
      <c r="N34" s="22"/>
      <c r="O34" s="22"/>
      <c r="P34" s="22"/>
    </row>
    <row r="35" spans="1:16" ht="39" customHeight="1" x14ac:dyDescent="0.15">
      <c r="A35" s="22"/>
      <c r="B35" s="35"/>
      <c r="C35" s="1200" t="s">
        <v>580</v>
      </c>
      <c r="D35" s="1201"/>
      <c r="E35" s="1202"/>
      <c r="F35" s="36">
        <v>7.18</v>
      </c>
      <c r="G35" s="37">
        <v>6.95</v>
      </c>
      <c r="H35" s="37">
        <v>6.13</v>
      </c>
      <c r="I35" s="37">
        <v>6.2</v>
      </c>
      <c r="J35" s="38">
        <v>6.45</v>
      </c>
      <c r="K35" s="22"/>
      <c r="L35" s="22"/>
      <c r="M35" s="22"/>
      <c r="N35" s="22"/>
      <c r="O35" s="22"/>
      <c r="P35" s="22"/>
    </row>
    <row r="36" spans="1:16" ht="39" customHeight="1" x14ac:dyDescent="0.15">
      <c r="A36" s="22"/>
      <c r="B36" s="35"/>
      <c r="C36" s="1200" t="s">
        <v>581</v>
      </c>
      <c r="D36" s="1201"/>
      <c r="E36" s="1202"/>
      <c r="F36" s="36">
        <v>1.33</v>
      </c>
      <c r="G36" s="37">
        <v>2.62</v>
      </c>
      <c r="H36" s="37">
        <v>1.27</v>
      </c>
      <c r="I36" s="37" t="s">
        <v>582</v>
      </c>
      <c r="J36" s="38">
        <v>3.05</v>
      </c>
      <c r="K36" s="22"/>
      <c r="L36" s="22"/>
      <c r="M36" s="22"/>
      <c r="N36" s="22"/>
      <c r="O36" s="22"/>
      <c r="P36" s="22"/>
    </row>
    <row r="37" spans="1:16" ht="39" customHeight="1" x14ac:dyDescent="0.15">
      <c r="A37" s="22"/>
      <c r="B37" s="35"/>
      <c r="C37" s="1200" t="s">
        <v>583</v>
      </c>
      <c r="D37" s="1201"/>
      <c r="E37" s="1202"/>
      <c r="F37" s="36">
        <v>2.11</v>
      </c>
      <c r="G37" s="37">
        <v>2.79</v>
      </c>
      <c r="H37" s="37">
        <v>2.7</v>
      </c>
      <c r="I37" s="37">
        <v>2.62</v>
      </c>
      <c r="J37" s="38">
        <v>1.91</v>
      </c>
      <c r="K37" s="22"/>
      <c r="L37" s="22"/>
      <c r="M37" s="22"/>
      <c r="N37" s="22"/>
      <c r="O37" s="22"/>
      <c r="P37" s="22"/>
    </row>
    <row r="38" spans="1:16" ht="39" customHeight="1" x14ac:dyDescent="0.15">
      <c r="A38" s="22"/>
      <c r="B38" s="35"/>
      <c r="C38" s="1200" t="s">
        <v>584</v>
      </c>
      <c r="D38" s="1201"/>
      <c r="E38" s="1202"/>
      <c r="F38" s="36">
        <v>0.18</v>
      </c>
      <c r="G38" s="37">
        <v>0.28000000000000003</v>
      </c>
      <c r="H38" s="37">
        <v>0.65</v>
      </c>
      <c r="I38" s="37">
        <v>0.53</v>
      </c>
      <c r="J38" s="38">
        <v>0.59</v>
      </c>
      <c r="K38" s="22"/>
      <c r="L38" s="22"/>
      <c r="M38" s="22"/>
      <c r="N38" s="22"/>
      <c r="O38" s="22"/>
      <c r="P38" s="22"/>
    </row>
    <row r="39" spans="1:16" ht="39" customHeight="1" x14ac:dyDescent="0.15">
      <c r="A39" s="22"/>
      <c r="B39" s="35"/>
      <c r="C39" s="1200" t="s">
        <v>585</v>
      </c>
      <c r="D39" s="1201"/>
      <c r="E39" s="1202"/>
      <c r="F39" s="36">
        <v>0.32</v>
      </c>
      <c r="G39" s="37">
        <v>0.27</v>
      </c>
      <c r="H39" s="37">
        <v>0.3</v>
      </c>
      <c r="I39" s="37">
        <v>0.21</v>
      </c>
      <c r="J39" s="38">
        <v>0.28000000000000003</v>
      </c>
      <c r="K39" s="22"/>
      <c r="L39" s="22"/>
      <c r="M39" s="22"/>
      <c r="N39" s="22"/>
      <c r="O39" s="22"/>
      <c r="P39" s="22"/>
    </row>
    <row r="40" spans="1:16" ht="39" customHeight="1" x14ac:dyDescent="0.15">
      <c r="A40" s="22"/>
      <c r="B40" s="35"/>
      <c r="C40" s="1200" t="s">
        <v>586</v>
      </c>
      <c r="D40" s="1201"/>
      <c r="E40" s="1202"/>
      <c r="F40" s="36" t="s">
        <v>587</v>
      </c>
      <c r="G40" s="37" t="s">
        <v>588</v>
      </c>
      <c r="H40" s="37" t="s">
        <v>589</v>
      </c>
      <c r="I40" s="37" t="s">
        <v>590</v>
      </c>
      <c r="J40" s="38">
        <v>0.2</v>
      </c>
      <c r="K40" s="22"/>
      <c r="L40" s="22"/>
      <c r="M40" s="22"/>
      <c r="N40" s="22"/>
      <c r="O40" s="22"/>
      <c r="P40" s="22"/>
    </row>
    <row r="41" spans="1:16" ht="39" customHeight="1" x14ac:dyDescent="0.15">
      <c r="A41" s="22"/>
      <c r="B41" s="35"/>
      <c r="C41" s="1200" t="s">
        <v>591</v>
      </c>
      <c r="D41" s="1201"/>
      <c r="E41" s="1202"/>
      <c r="F41" s="36">
        <v>0</v>
      </c>
      <c r="G41" s="37">
        <v>0</v>
      </c>
      <c r="H41" s="37">
        <v>0</v>
      </c>
      <c r="I41" s="37">
        <v>0</v>
      </c>
      <c r="J41" s="38">
        <v>0.06</v>
      </c>
      <c r="K41" s="22"/>
      <c r="L41" s="22"/>
      <c r="M41" s="22"/>
      <c r="N41" s="22"/>
      <c r="O41" s="22"/>
      <c r="P41" s="22"/>
    </row>
    <row r="42" spans="1:16" ht="39" customHeight="1" x14ac:dyDescent="0.15">
      <c r="A42" s="22"/>
      <c r="B42" s="39"/>
      <c r="C42" s="1200" t="s">
        <v>592</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593</v>
      </c>
      <c r="D43" s="1204"/>
      <c r="E43" s="1205"/>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1BsSWpW2EJa/XwzNoHXn0obSfeZB+sfwVLEzbgnjqyP89KZ4SoRUzU5cCYXBYpWUlfBN8/lFlQhPX6ITQsAPA==" saltValue="9DaHZpGjPZiGMjODRg+2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9" zoomScale="90" zoomScaleNormal="90"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12897</v>
      </c>
      <c r="L45" s="60">
        <v>12801</v>
      </c>
      <c r="M45" s="60">
        <v>13026</v>
      </c>
      <c r="N45" s="60">
        <v>12924</v>
      </c>
      <c r="O45" s="61">
        <v>12873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529</v>
      </c>
      <c r="L46" s="64" t="s">
        <v>529</v>
      </c>
      <c r="M46" s="64" t="s">
        <v>529</v>
      </c>
      <c r="N46" s="64" t="s">
        <v>529</v>
      </c>
      <c r="O46" s="65" t="s">
        <v>529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529</v>
      </c>
      <c r="L47" s="64" t="s">
        <v>529</v>
      </c>
      <c r="M47" s="64" t="s">
        <v>529</v>
      </c>
      <c r="N47" s="64" t="s">
        <v>529</v>
      </c>
      <c r="O47" s="65" t="s">
        <v>529</v>
      </c>
      <c r="P47" s="48"/>
      <c r="Q47" s="48"/>
      <c r="R47" s="48"/>
      <c r="S47" s="48"/>
      <c r="T47" s="48"/>
      <c r="U47" s="48"/>
    </row>
    <row r="48" spans="1:21" ht="30.75" customHeight="1" x14ac:dyDescent="0.15">
      <c r="A48" s="48"/>
      <c r="B48" s="1228"/>
      <c r="C48" s="1229"/>
      <c r="D48" s="62"/>
      <c r="E48" s="1210" t="s">
        <v>15</v>
      </c>
      <c r="F48" s="1210"/>
      <c r="G48" s="1210"/>
      <c r="H48" s="1210"/>
      <c r="I48" s="1210"/>
      <c r="J48" s="1211"/>
      <c r="K48" s="63">
        <v>3555</v>
      </c>
      <c r="L48" s="64">
        <v>3388</v>
      </c>
      <c r="M48" s="64">
        <v>3308</v>
      </c>
      <c r="N48" s="64">
        <v>3230</v>
      </c>
      <c r="O48" s="65">
        <v>2982</v>
      </c>
      <c r="P48" s="48"/>
      <c r="Q48" s="48"/>
      <c r="R48" s="48"/>
      <c r="S48" s="48"/>
      <c r="T48" s="48"/>
      <c r="U48" s="48"/>
    </row>
    <row r="49" spans="1:21" ht="30.75" customHeight="1" x14ac:dyDescent="0.15">
      <c r="A49" s="48"/>
      <c r="B49" s="1228"/>
      <c r="C49" s="1229"/>
      <c r="D49" s="62"/>
      <c r="E49" s="1210" t="s">
        <v>16</v>
      </c>
      <c r="F49" s="1210"/>
      <c r="G49" s="1210"/>
      <c r="H49" s="1210"/>
      <c r="I49" s="1210"/>
      <c r="J49" s="1211"/>
      <c r="K49" s="63">
        <v>15</v>
      </c>
      <c r="L49" s="64">
        <v>19</v>
      </c>
      <c r="M49" s="64">
        <v>23</v>
      </c>
      <c r="N49" s="64">
        <v>31</v>
      </c>
      <c r="O49" s="65">
        <v>30</v>
      </c>
      <c r="P49" s="48"/>
      <c r="Q49" s="48"/>
      <c r="R49" s="48"/>
      <c r="S49" s="48"/>
      <c r="T49" s="48"/>
      <c r="U49" s="48"/>
    </row>
    <row r="50" spans="1:21" ht="30.75" customHeight="1" x14ac:dyDescent="0.15">
      <c r="A50" s="48"/>
      <c r="B50" s="1228"/>
      <c r="C50" s="1229"/>
      <c r="D50" s="62"/>
      <c r="E50" s="1210" t="s">
        <v>17</v>
      </c>
      <c r="F50" s="1210"/>
      <c r="G50" s="1210"/>
      <c r="H50" s="1210"/>
      <c r="I50" s="1210"/>
      <c r="J50" s="1211"/>
      <c r="K50" s="63">
        <v>166</v>
      </c>
      <c r="L50" s="64">
        <v>144</v>
      </c>
      <c r="M50" s="64">
        <v>130</v>
      </c>
      <c r="N50" s="64">
        <v>118</v>
      </c>
      <c r="O50" s="65">
        <v>103</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11130</v>
      </c>
      <c r="L52" s="64">
        <v>10491</v>
      </c>
      <c r="M52" s="64">
        <v>10922</v>
      </c>
      <c r="N52" s="64">
        <v>10944</v>
      </c>
      <c r="O52" s="65">
        <v>10893</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5503</v>
      </c>
      <c r="L53" s="69">
        <v>5861</v>
      </c>
      <c r="M53" s="69">
        <v>5565</v>
      </c>
      <c r="N53" s="69">
        <v>5359</v>
      </c>
      <c r="O53" s="70">
        <v>5095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621</v>
      </c>
      <c r="L57" s="83" t="s">
        <v>529</v>
      </c>
      <c r="M57" s="83" t="s">
        <v>529</v>
      </c>
      <c r="N57" s="83" t="s">
        <v>529</v>
      </c>
      <c r="O57" s="84" t="s">
        <v>529</v>
      </c>
    </row>
    <row r="58" spans="1:21" ht="31.5" customHeight="1" thickBot="1" x14ac:dyDescent="0.2">
      <c r="B58" s="1218"/>
      <c r="C58" s="1219"/>
      <c r="D58" s="1223" t="s">
        <v>27</v>
      </c>
      <c r="E58" s="1224"/>
      <c r="F58" s="1224"/>
      <c r="G58" s="1224"/>
      <c r="H58" s="1224"/>
      <c r="I58" s="1224"/>
      <c r="J58" s="1225"/>
      <c r="K58" s="85" t="s">
        <v>621</v>
      </c>
      <c r="L58" s="86" t="s">
        <v>529</v>
      </c>
      <c r="M58" s="86" t="s">
        <v>529</v>
      </c>
      <c r="N58" s="86" t="s">
        <v>529</v>
      </c>
      <c r="O58" s="87" t="s">
        <v>529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ScK9xc9t9SLGxULlYHxJ6vxOtOSU+Fv7AKE86vCrrx8TCNSH4PUoabAF/Z14QQlQoucjSWmKtUmlfB++oDOfQ==" saltValue="F+zsbeKCi4klgtJ+qxFv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G13" zoomScale="90" zoomScaleNormal="90" zoomScaleSheetLayoutView="100" workbookViewId="0">
      <selection activeCell="S44" sqref="S4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570</v>
      </c>
      <c r="J40" s="99" t="s">
        <v>571</v>
      </c>
      <c r="K40" s="99" t="s">
        <v>572</v>
      </c>
      <c r="L40" s="99" t="s">
        <v>573</v>
      </c>
      <c r="M40" s="100" t="s">
        <v>574</v>
      </c>
    </row>
    <row r="41" spans="2:13" ht="27.75" customHeight="1" x14ac:dyDescent="0.15">
      <c r="B41" s="1246" t="s">
        <v>30</v>
      </c>
      <c r="C41" s="1247"/>
      <c r="D41" s="101"/>
      <c r="E41" s="1248" t="s">
        <v>31</v>
      </c>
      <c r="F41" s="1248"/>
      <c r="G41" s="1248"/>
      <c r="H41" s="1249"/>
      <c r="I41" s="102">
        <v>146755</v>
      </c>
      <c r="J41" s="103">
        <v>152395</v>
      </c>
      <c r="K41" s="103">
        <v>153769</v>
      </c>
      <c r="L41" s="103">
        <v>153562</v>
      </c>
      <c r="M41" s="104">
        <v>150932</v>
      </c>
    </row>
    <row r="42" spans="2:13" ht="27.75" customHeight="1" x14ac:dyDescent="0.15">
      <c r="B42" s="1236"/>
      <c r="C42" s="1237"/>
      <c r="D42" s="105"/>
      <c r="E42" s="1240" t="s">
        <v>32</v>
      </c>
      <c r="F42" s="1240"/>
      <c r="G42" s="1240"/>
      <c r="H42" s="1241"/>
      <c r="I42" s="106">
        <v>1354</v>
      </c>
      <c r="J42" s="107">
        <v>1206</v>
      </c>
      <c r="K42" s="107">
        <v>1077</v>
      </c>
      <c r="L42" s="107">
        <v>958</v>
      </c>
      <c r="M42" s="108">
        <v>3076</v>
      </c>
    </row>
    <row r="43" spans="2:13" ht="27.75" customHeight="1" x14ac:dyDescent="0.15">
      <c r="B43" s="1236"/>
      <c r="C43" s="1237"/>
      <c r="D43" s="105"/>
      <c r="E43" s="1240" t="s">
        <v>33</v>
      </c>
      <c r="F43" s="1240"/>
      <c r="G43" s="1240"/>
      <c r="H43" s="1241"/>
      <c r="I43" s="106">
        <v>49862</v>
      </c>
      <c r="J43" s="107">
        <v>48547</v>
      </c>
      <c r="K43" s="107">
        <v>47540</v>
      </c>
      <c r="L43" s="107">
        <v>46224</v>
      </c>
      <c r="M43" s="108">
        <v>44152</v>
      </c>
    </row>
    <row r="44" spans="2:13" ht="27.75" customHeight="1" x14ac:dyDescent="0.15">
      <c r="B44" s="1236"/>
      <c r="C44" s="1237"/>
      <c r="D44" s="105"/>
      <c r="E44" s="1240" t="s">
        <v>34</v>
      </c>
      <c r="F44" s="1240"/>
      <c r="G44" s="1240"/>
      <c r="H44" s="1241"/>
      <c r="I44" s="106">
        <v>165</v>
      </c>
      <c r="J44" s="107">
        <v>615</v>
      </c>
      <c r="K44" s="107">
        <v>995</v>
      </c>
      <c r="L44" s="107">
        <v>1001</v>
      </c>
      <c r="M44" s="108">
        <v>993</v>
      </c>
    </row>
    <row r="45" spans="2:13" ht="27.75" customHeight="1" x14ac:dyDescent="0.15">
      <c r="B45" s="1236"/>
      <c r="C45" s="1237"/>
      <c r="D45" s="105"/>
      <c r="E45" s="1240" t="s">
        <v>35</v>
      </c>
      <c r="F45" s="1240"/>
      <c r="G45" s="1240"/>
      <c r="H45" s="1241"/>
      <c r="I45" s="106">
        <v>16010</v>
      </c>
      <c r="J45" s="107">
        <v>15109</v>
      </c>
      <c r="K45" s="107">
        <v>15431</v>
      </c>
      <c r="L45" s="107">
        <v>15254</v>
      </c>
      <c r="M45" s="108">
        <v>14822</v>
      </c>
    </row>
    <row r="46" spans="2:13" ht="27.75" customHeight="1" x14ac:dyDescent="0.15">
      <c r="B46" s="1236"/>
      <c r="C46" s="1237"/>
      <c r="D46" s="109"/>
      <c r="E46" s="1240" t="s">
        <v>36</v>
      </c>
      <c r="F46" s="1240"/>
      <c r="G46" s="1240"/>
      <c r="H46" s="1241"/>
      <c r="I46" s="106" t="s">
        <v>529</v>
      </c>
      <c r="J46" s="107" t="s">
        <v>529</v>
      </c>
      <c r="K46" s="107" t="s">
        <v>529</v>
      </c>
      <c r="L46" s="107" t="s">
        <v>529</v>
      </c>
      <c r="M46" s="108" t="s">
        <v>529</v>
      </c>
    </row>
    <row r="47" spans="2:13" ht="27.75" customHeight="1" x14ac:dyDescent="0.15">
      <c r="B47" s="1236"/>
      <c r="C47" s="1237"/>
      <c r="D47" s="110"/>
      <c r="E47" s="1250" t="s">
        <v>37</v>
      </c>
      <c r="F47" s="1251"/>
      <c r="G47" s="1251"/>
      <c r="H47" s="1252"/>
      <c r="I47" s="106" t="s">
        <v>529</v>
      </c>
      <c r="J47" s="107" t="s">
        <v>529</v>
      </c>
      <c r="K47" s="107" t="s">
        <v>529</v>
      </c>
      <c r="L47" s="107" t="s">
        <v>529</v>
      </c>
      <c r="M47" s="108" t="s">
        <v>529</v>
      </c>
    </row>
    <row r="48" spans="2:13" ht="27.75" customHeight="1" x14ac:dyDescent="0.15">
      <c r="B48" s="1236"/>
      <c r="C48" s="1237"/>
      <c r="D48" s="105"/>
      <c r="E48" s="1240" t="s">
        <v>38</v>
      </c>
      <c r="F48" s="1240"/>
      <c r="G48" s="1240"/>
      <c r="H48" s="1241"/>
      <c r="I48" s="106" t="s">
        <v>529</v>
      </c>
      <c r="J48" s="107" t="s">
        <v>529</v>
      </c>
      <c r="K48" s="107" t="s">
        <v>529</v>
      </c>
      <c r="L48" s="107" t="s">
        <v>529</v>
      </c>
      <c r="M48" s="108" t="s">
        <v>529</v>
      </c>
    </row>
    <row r="49" spans="2:13" ht="27.75" customHeight="1" x14ac:dyDescent="0.15">
      <c r="B49" s="1238"/>
      <c r="C49" s="1239"/>
      <c r="D49" s="105"/>
      <c r="E49" s="1240" t="s">
        <v>39</v>
      </c>
      <c r="F49" s="1240"/>
      <c r="G49" s="1240"/>
      <c r="H49" s="1241"/>
      <c r="I49" s="106" t="s">
        <v>529</v>
      </c>
      <c r="J49" s="107" t="s">
        <v>529</v>
      </c>
      <c r="K49" s="107" t="s">
        <v>529</v>
      </c>
      <c r="L49" s="107" t="s">
        <v>529</v>
      </c>
      <c r="M49" s="108" t="s">
        <v>529</v>
      </c>
    </row>
    <row r="50" spans="2:13" ht="27.75" customHeight="1" x14ac:dyDescent="0.15">
      <c r="B50" s="1234" t="s">
        <v>40</v>
      </c>
      <c r="C50" s="1235"/>
      <c r="D50" s="111"/>
      <c r="E50" s="1240" t="s">
        <v>41</v>
      </c>
      <c r="F50" s="1240"/>
      <c r="G50" s="1240"/>
      <c r="H50" s="1241"/>
      <c r="I50" s="106">
        <v>8260</v>
      </c>
      <c r="J50" s="107">
        <v>8762</v>
      </c>
      <c r="K50" s="107">
        <v>8312</v>
      </c>
      <c r="L50" s="107">
        <v>4869</v>
      </c>
      <c r="M50" s="108">
        <v>3896</v>
      </c>
    </row>
    <row r="51" spans="2:13" ht="27.75" customHeight="1" x14ac:dyDescent="0.15">
      <c r="B51" s="1236"/>
      <c r="C51" s="1237"/>
      <c r="D51" s="105"/>
      <c r="E51" s="1240" t="s">
        <v>42</v>
      </c>
      <c r="F51" s="1240"/>
      <c r="G51" s="1240"/>
      <c r="H51" s="1241"/>
      <c r="I51" s="106">
        <v>37674</v>
      </c>
      <c r="J51" s="107">
        <v>37269</v>
      </c>
      <c r="K51" s="107">
        <v>37704</v>
      </c>
      <c r="L51" s="107">
        <v>37066</v>
      </c>
      <c r="M51" s="108">
        <v>39007</v>
      </c>
    </row>
    <row r="52" spans="2:13" ht="27.75" customHeight="1" x14ac:dyDescent="0.15">
      <c r="B52" s="1238"/>
      <c r="C52" s="1239"/>
      <c r="D52" s="105"/>
      <c r="E52" s="1240" t="s">
        <v>43</v>
      </c>
      <c r="F52" s="1240"/>
      <c r="G52" s="1240"/>
      <c r="H52" s="1241"/>
      <c r="I52" s="106">
        <v>113729</v>
      </c>
      <c r="J52" s="107">
        <v>115581</v>
      </c>
      <c r="K52" s="107">
        <v>117349</v>
      </c>
      <c r="L52" s="107">
        <v>116761</v>
      </c>
      <c r="M52" s="108">
        <v>115686</v>
      </c>
    </row>
    <row r="53" spans="2:13" ht="27.75" customHeight="1" thickBot="1" x14ac:dyDescent="0.2">
      <c r="B53" s="1242" t="s">
        <v>44</v>
      </c>
      <c r="C53" s="1243"/>
      <c r="D53" s="112"/>
      <c r="E53" s="1244" t="s">
        <v>45</v>
      </c>
      <c r="F53" s="1244"/>
      <c r="G53" s="1244"/>
      <c r="H53" s="1245"/>
      <c r="I53" s="113">
        <v>54482</v>
      </c>
      <c r="J53" s="114">
        <v>56261</v>
      </c>
      <c r="K53" s="114">
        <v>55448</v>
      </c>
      <c r="L53" s="114">
        <v>58302</v>
      </c>
      <c r="M53" s="115">
        <v>55384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brVdZjFH0Hhf8vHvirZque/aQrB0YXPe0HxJG7eUdrImGwjqcFMmT2vsSootrNY0SC8wUiJPR6mLtd3btCA4A==" saltValue="2ElwU/AI8u4JJYdl7P5a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E19" zoomScale="77" zoomScaleNormal="77"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61" t="s">
        <v>48</v>
      </c>
      <c r="D55" s="1261"/>
      <c r="E55" s="1262"/>
      <c r="F55" s="127">
        <v>2009</v>
      </c>
      <c r="G55" s="127" t="s">
        <v>529</v>
      </c>
      <c r="H55" s="128">
        <v>34</v>
      </c>
    </row>
    <row r="56" spans="2:8" ht="52.5" customHeight="1" x14ac:dyDescent="0.15">
      <c r="B56" s="129"/>
      <c r="C56" s="1263" t="s">
        <v>49</v>
      </c>
      <c r="D56" s="1263"/>
      <c r="E56" s="1264"/>
      <c r="F56" s="130">
        <v>402</v>
      </c>
      <c r="G56" s="130">
        <v>203</v>
      </c>
      <c r="H56" s="131">
        <v>203</v>
      </c>
    </row>
    <row r="57" spans="2:8" ht="53.25" customHeight="1" x14ac:dyDescent="0.15">
      <c r="B57" s="129"/>
      <c r="C57" s="1265" t="s">
        <v>50</v>
      </c>
      <c r="D57" s="1265"/>
      <c r="E57" s="1266"/>
      <c r="F57" s="132">
        <v>4015</v>
      </c>
      <c r="G57" s="132">
        <v>2670</v>
      </c>
      <c r="H57" s="133">
        <v>2357</v>
      </c>
    </row>
    <row r="58" spans="2:8" ht="45.75" customHeight="1" x14ac:dyDescent="0.15">
      <c r="B58" s="134"/>
      <c r="C58" s="1253" t="s">
        <v>616</v>
      </c>
      <c r="D58" s="1254"/>
      <c r="E58" s="1255"/>
      <c r="F58" s="135">
        <v>1130</v>
      </c>
      <c r="G58" s="135">
        <v>750</v>
      </c>
      <c r="H58" s="136">
        <v>750</v>
      </c>
    </row>
    <row r="59" spans="2:8" ht="45.75" customHeight="1" x14ac:dyDescent="0.15">
      <c r="B59" s="134"/>
      <c r="C59" s="1253" t="s">
        <v>617</v>
      </c>
      <c r="D59" s="1254"/>
      <c r="E59" s="1255"/>
      <c r="F59" s="135">
        <v>551</v>
      </c>
      <c r="G59" s="135">
        <v>551</v>
      </c>
      <c r="H59" s="136">
        <v>301</v>
      </c>
    </row>
    <row r="60" spans="2:8" ht="45.75" customHeight="1" x14ac:dyDescent="0.15">
      <c r="B60" s="134"/>
      <c r="C60" s="1253" t="s">
        <v>618</v>
      </c>
      <c r="D60" s="1254"/>
      <c r="E60" s="1255"/>
      <c r="F60" s="135">
        <v>298</v>
      </c>
      <c r="G60" s="135">
        <v>296</v>
      </c>
      <c r="H60" s="136">
        <v>294</v>
      </c>
    </row>
    <row r="61" spans="2:8" ht="45.75" customHeight="1" x14ac:dyDescent="0.15">
      <c r="B61" s="134"/>
      <c r="C61" s="1253" t="s">
        <v>619</v>
      </c>
      <c r="D61" s="1254"/>
      <c r="E61" s="1255"/>
      <c r="F61" s="135">
        <v>318</v>
      </c>
      <c r="G61" s="135">
        <v>301</v>
      </c>
      <c r="H61" s="136">
        <v>287</v>
      </c>
    </row>
    <row r="62" spans="2:8" ht="45.75" customHeight="1" thickBot="1" x14ac:dyDescent="0.2">
      <c r="B62" s="137"/>
      <c r="C62" s="1256" t="s">
        <v>620</v>
      </c>
      <c r="D62" s="1257"/>
      <c r="E62" s="1258"/>
      <c r="F62" s="138">
        <v>206</v>
      </c>
      <c r="G62" s="138">
        <v>182</v>
      </c>
      <c r="H62" s="139">
        <v>168</v>
      </c>
    </row>
    <row r="63" spans="2:8" ht="52.5" customHeight="1" thickBot="1" x14ac:dyDescent="0.2">
      <c r="B63" s="140"/>
      <c r="C63" s="1259" t="s">
        <v>51</v>
      </c>
      <c r="D63" s="1259"/>
      <c r="E63" s="1260"/>
      <c r="F63" s="141">
        <v>6427</v>
      </c>
      <c r="G63" s="141">
        <v>2872</v>
      </c>
      <c r="H63" s="142">
        <v>2593</v>
      </c>
    </row>
    <row r="64" spans="2:8" ht="15" customHeight="1" x14ac:dyDescent="0.15"/>
    <row r="65" ht="0" hidden="1" customHeight="1" x14ac:dyDescent="0.15"/>
    <row r="66" ht="0" hidden="1" customHeight="1" x14ac:dyDescent="0.15"/>
  </sheetData>
  <sheetProtection algorithmName="SHA-512" hashValue="VjCXrjavbNBQpQ9lT7a96btvA8eSZ5pdlMbZgHCSu2NB7LxzEcnGREjXt7CTByw7hErQkQnOlTSk8FaJttYO2Q==" saltValue="C4h7jCxB3rwUD4SW7Xdx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567</v>
      </c>
      <c r="G2" s="156"/>
      <c r="H2" s="157"/>
    </row>
    <row r="3" spans="1:8" x14ac:dyDescent="0.15">
      <c r="A3" s="153" t="s">
        <v>560</v>
      </c>
      <c r="B3" s="158"/>
      <c r="C3" s="159"/>
      <c r="D3" s="160">
        <v>64662</v>
      </c>
      <c r="E3" s="161"/>
      <c r="F3" s="162">
        <v>41862</v>
      </c>
      <c r="G3" s="163"/>
      <c r="H3" s="164"/>
    </row>
    <row r="4" spans="1:8" x14ac:dyDescent="0.15">
      <c r="A4" s="165"/>
      <c r="B4" s="166"/>
      <c r="C4" s="167"/>
      <c r="D4" s="168">
        <v>21715</v>
      </c>
      <c r="E4" s="169"/>
      <c r="F4" s="170">
        <v>23710</v>
      </c>
      <c r="G4" s="171"/>
      <c r="H4" s="172"/>
    </row>
    <row r="5" spans="1:8" x14ac:dyDescent="0.15">
      <c r="A5" s="153" t="s">
        <v>562</v>
      </c>
      <c r="B5" s="158"/>
      <c r="C5" s="159"/>
      <c r="D5" s="160">
        <v>81329</v>
      </c>
      <c r="E5" s="161"/>
      <c r="F5" s="162">
        <v>43554</v>
      </c>
      <c r="G5" s="163"/>
      <c r="H5" s="164"/>
    </row>
    <row r="6" spans="1:8" x14ac:dyDescent="0.15">
      <c r="A6" s="165"/>
      <c r="B6" s="166"/>
      <c r="C6" s="167"/>
      <c r="D6" s="168">
        <v>24546</v>
      </c>
      <c r="E6" s="169"/>
      <c r="F6" s="170">
        <v>24811</v>
      </c>
      <c r="G6" s="171"/>
      <c r="H6" s="172"/>
    </row>
    <row r="7" spans="1:8" x14ac:dyDescent="0.15">
      <c r="A7" s="153" t="s">
        <v>563</v>
      </c>
      <c r="B7" s="158"/>
      <c r="C7" s="159"/>
      <c r="D7" s="160">
        <v>46214</v>
      </c>
      <c r="E7" s="161"/>
      <c r="F7" s="162">
        <v>42581</v>
      </c>
      <c r="G7" s="163"/>
      <c r="H7" s="164"/>
    </row>
    <row r="8" spans="1:8" x14ac:dyDescent="0.15">
      <c r="A8" s="165"/>
      <c r="B8" s="166"/>
      <c r="C8" s="167"/>
      <c r="D8" s="168">
        <v>16251</v>
      </c>
      <c r="E8" s="169"/>
      <c r="F8" s="170">
        <v>24354</v>
      </c>
      <c r="G8" s="171"/>
      <c r="H8" s="172"/>
    </row>
    <row r="9" spans="1:8" x14ac:dyDescent="0.15">
      <c r="A9" s="153" t="s">
        <v>564</v>
      </c>
      <c r="B9" s="158"/>
      <c r="C9" s="159"/>
      <c r="D9" s="160">
        <v>50253</v>
      </c>
      <c r="E9" s="161"/>
      <c r="F9" s="162">
        <v>45426</v>
      </c>
      <c r="G9" s="163"/>
      <c r="H9" s="164"/>
    </row>
    <row r="10" spans="1:8" x14ac:dyDescent="0.15">
      <c r="A10" s="165"/>
      <c r="B10" s="166"/>
      <c r="C10" s="167"/>
      <c r="D10" s="168">
        <v>17057</v>
      </c>
      <c r="E10" s="169"/>
      <c r="F10" s="170">
        <v>24508</v>
      </c>
      <c r="G10" s="171"/>
      <c r="H10" s="172"/>
    </row>
    <row r="11" spans="1:8" x14ac:dyDescent="0.15">
      <c r="A11" s="153" t="s">
        <v>565</v>
      </c>
      <c r="B11" s="158"/>
      <c r="C11" s="159"/>
      <c r="D11" s="160">
        <v>37233</v>
      </c>
      <c r="E11" s="161"/>
      <c r="F11" s="162">
        <v>45022</v>
      </c>
      <c r="G11" s="163"/>
      <c r="H11" s="164"/>
    </row>
    <row r="12" spans="1:8" x14ac:dyDescent="0.15">
      <c r="A12" s="165"/>
      <c r="B12" s="166"/>
      <c r="C12" s="173"/>
      <c r="D12" s="168">
        <v>14382</v>
      </c>
      <c r="E12" s="169"/>
      <c r="F12" s="170">
        <v>25247</v>
      </c>
      <c r="G12" s="171"/>
      <c r="H12" s="172"/>
    </row>
    <row r="13" spans="1:8" x14ac:dyDescent="0.15">
      <c r="A13" s="153"/>
      <c r="B13" s="158"/>
      <c r="C13" s="174"/>
      <c r="D13" s="175">
        <v>55938</v>
      </c>
      <c r="E13" s="176"/>
      <c r="F13" s="177">
        <v>43689</v>
      </c>
      <c r="G13" s="178"/>
      <c r="H13" s="164"/>
    </row>
    <row r="14" spans="1:8" x14ac:dyDescent="0.15">
      <c r="A14" s="165"/>
      <c r="B14" s="166"/>
      <c r="C14" s="167"/>
      <c r="D14" s="168">
        <v>18790</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1.51</v>
      </c>
      <c r="C19" s="179">
        <f>ROUND(VALUE(SUBSTITUTE(実質収支比率等に係る経年分析!G$48,"▲","-")),2)</f>
        <v>2.8</v>
      </c>
      <c r="D19" s="179">
        <f>ROUND(VALUE(SUBSTITUTE(実質収支比率等に係る経年分析!H$48,"▲","-")),2)</f>
        <v>1.33</v>
      </c>
      <c r="E19" s="179">
        <f>ROUND(VALUE(SUBSTITUTE(実質収支比率等に係る経年分析!I$48,"▲","-")),2)</f>
        <v>-0.24</v>
      </c>
      <c r="F19" s="179">
        <f>ROUND(VALUE(SUBSTITUTE(実質収支比率等に係る経年分析!J$48,"▲","-")),2)</f>
        <v>3.09</v>
      </c>
    </row>
    <row r="20" spans="1:11" x14ac:dyDescent="0.15">
      <c r="A20" s="179" t="s">
        <v>55</v>
      </c>
      <c r="B20" s="179">
        <f>ROUND(VALUE(SUBSTITUTE(実質収支比率等に係る経年分析!F$47,"▲","-")),2)</f>
        <v>3.88</v>
      </c>
      <c r="C20" s="179">
        <f>ROUND(VALUE(SUBSTITUTE(実質収支比率等に係る経年分析!G$47,"▲","-")),2)</f>
        <v>4.4400000000000004</v>
      </c>
      <c r="D20" s="179">
        <f>ROUND(VALUE(SUBSTITUTE(実質収支比率等に係る経年分析!H$47,"▲","-")),2)</f>
        <v>3.43</v>
      </c>
      <c r="E20" s="179" t="e">
        <f>ROUND(VALUE(SUBSTITUTE(実質収支比率等に係る経年分析!I$47,"▲","-")),2)</f>
        <v>#VALUE!</v>
      </c>
      <c r="F20" s="179">
        <f>ROUND(VALUE(SUBSTITUTE(実質収支比率等に係る経年分析!J$47,"▲","-")),2)</f>
        <v>0.06</v>
      </c>
    </row>
    <row r="21" spans="1:11" x14ac:dyDescent="0.15">
      <c r="A21" s="179" t="s">
        <v>56</v>
      </c>
      <c r="B21" s="179">
        <f>IF(ISNUMBER(VALUE(SUBSTITUTE(実質収支比率等に係る経年分析!F$49,"▲","-"))),ROUND(VALUE(SUBSTITUTE(実質収支比率等に係る経年分析!F$49,"▲","-")),2),NA())</f>
        <v>-0.87</v>
      </c>
      <c r="C21" s="179">
        <f>IF(ISNUMBER(VALUE(SUBSTITUTE(実質収支比率等に係る経年分析!G$49,"▲","-"))),ROUND(VALUE(SUBSTITUTE(実質収支比率等に係る経年分析!G$49,"▲","-")),2),NA())</f>
        <v>1.91</v>
      </c>
      <c r="D21" s="179">
        <f>IF(ISNUMBER(VALUE(SUBSTITUTE(実質収支比率等に係る経年分析!H$49,"▲","-"))),ROUND(VALUE(SUBSTITUTE(実質収支比率等に係る経年分析!H$49,"▲","-")),2),NA())</f>
        <v>-2.48</v>
      </c>
      <c r="E21" s="179">
        <f>IF(ISNUMBER(VALUE(SUBSTITUTE(実質収支比率等に係る経年分析!I$49,"▲","-"))),ROUND(VALUE(SUBSTITUTE(実質収支比率等に係る経年分析!I$49,"▲","-")),2),NA())</f>
        <v>-4.99</v>
      </c>
      <c r="F21" s="179">
        <f>IF(ISNUMBER(VALUE(SUBSTITUTE(実質収支比率等に係る経年分析!J$49,"▲","-"))),ROUND(VALUE(SUBSTITUTE(実質収支比率等に係る経年分析!J$49,"▲","-")),2),NA())</f>
        <v>3.39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国民健康保険特別会計</v>
      </c>
      <c r="B30" s="180">
        <f>IF(ROUND(VALUE(SUBSTITUTE(連結実質赤字比率に係る赤字・黒字の構成分析!F$40,"▲", "-")), 2) &lt; 0, ABS(ROUND(VALUE(SUBSTITUTE(連結実質赤字比率に係る赤字・黒字の構成分析!F$40,"▲", "-")), 2)), NA())</f>
        <v>5.09</v>
      </c>
      <c r="C30" s="180" t="e">
        <f>IF(ROUND(VALUE(SUBSTITUTE(連結実質赤字比率に係る赤字・黒字の構成分析!F$40,"▲", "-")), 2) &gt;= 0, ABS(ROUND(VALUE(SUBSTITUTE(連結実質赤字比率に係る赤字・黒字の構成分析!F$40,"▲", "-")), 2)), NA())</f>
        <v>#N/A</v>
      </c>
      <c r="D30" s="180">
        <f>IF(ROUND(VALUE(SUBSTITUTE(連結実質赤字比率に係る赤字・黒字の構成分析!G$40,"▲", "-")), 2) &lt; 0, ABS(ROUND(VALUE(SUBSTITUTE(連結実質赤字比率に係る赤字・黒字の構成分析!G$40,"▲", "-")), 2)), NA())</f>
        <v>4.54</v>
      </c>
      <c r="E30" s="180" t="e">
        <f>IF(ROUND(VALUE(SUBSTITUTE(連結実質赤字比率に係る赤字・黒字の構成分析!G$40,"▲", "-")), 2) &gt;= 0, ABS(ROUND(VALUE(SUBSTITUTE(連結実質赤字比率に係る赤字・黒字の構成分析!G$40,"▲", "-")), 2)), NA())</f>
        <v>#N/A</v>
      </c>
      <c r="F30" s="180">
        <f>IF(ROUND(VALUE(SUBSTITUTE(連結実質赤字比率に係る赤字・黒字の構成分析!H$40,"▲", "-")), 2) &lt; 0, ABS(ROUND(VALUE(SUBSTITUTE(連結実質赤字比率に係る赤字・黒字の構成分析!H$40,"▲", "-")), 2)), NA())</f>
        <v>3.04</v>
      </c>
      <c r="G30" s="180" t="e">
        <f>IF(ROUND(VALUE(SUBSTITUTE(連結実質赤字比率に係る赤字・黒字の構成分析!H$40,"▲", "-")), 2) &gt;= 0, ABS(ROUND(VALUE(SUBSTITUTE(連結実質赤字比率に係る赤字・黒字の構成分析!H$40,"▲", "-")), 2)), NA())</f>
        <v>#N/A</v>
      </c>
      <c r="H30" s="180">
        <f>IF(ROUND(VALUE(SUBSTITUTE(連結実質赤字比率に係る赤字・黒字の構成分析!I$40,"▲", "-")), 2) &lt; 0, ABS(ROUND(VALUE(SUBSTITUTE(連結実質赤字比率に係る赤字・黒字の構成分析!I$40,"▲", "-")), 2)), NA())</f>
        <v>1.03</v>
      </c>
      <c r="I30" s="180" t="e">
        <f>IF(ROUND(VALUE(SUBSTITUTE(連結実質赤字比率に係る赤字・黒字の構成分析!I$40,"▲", "-")), 2) &gt;= 0, ABS(ROUND(VALUE(SUBSTITUTE(連結実質赤字比率に係る赤字・黒字の構成分析!I$40,"▲", "-")), 2)), NA())</f>
        <v>#N/A</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v>
      </c>
    </row>
    <row r="31" spans="1:11" x14ac:dyDescent="0.15">
      <c r="A31" s="180" t="str">
        <f>IF(連結実質赤字比率に係る赤字・黒字の構成分析!C$39="",NA(),連結実質赤字比率に係る赤字・黒字の構成分析!C$39)</f>
        <v>競輪特別会計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15">
      <c r="A33" s="180" t="str">
        <f>IF(連結実質赤字比率に係る赤字・黒字の構成分析!C$37="",NA(),連結実質赤字比率に係る赤字・黒字の構成分析!C$37)</f>
        <v>ガス事業会計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1.27</v>
      </c>
      <c r="H34" s="180">
        <f>IF(ROUND(VALUE(SUBSTITUTE(連結実質赤字比率に係る赤字・黒字の構成分析!I$36,"▲", "-")), 2) &lt; 0, ABS(ROUND(VALUE(SUBSTITUTE(連結実質赤字比率に係る赤字・黒字の構成分析!I$36,"▲", "-")), 2)), NA())</f>
        <v>0.27</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6.45</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11130</v>
      </c>
      <c r="E42" s="181"/>
      <c r="F42" s="181"/>
      <c r="G42" s="181">
        <f>'実質公債費比率（分子）の構造'!L$52</f>
        <v>10491</v>
      </c>
      <c r="H42" s="181"/>
      <c r="I42" s="181"/>
      <c r="J42" s="181">
        <f>'実質公債費比率（分子）の構造'!M$52</f>
        <v>10922</v>
      </c>
      <c r="K42" s="181"/>
      <c r="L42" s="181"/>
      <c r="M42" s="181">
        <f>'実質公債費比率（分子）の構造'!N$52</f>
        <v>10944</v>
      </c>
      <c r="N42" s="181"/>
      <c r="O42" s="181"/>
      <c r="P42" s="181">
        <f>'実質公債費比率（分子）の構造'!O$52</f>
        <v>10893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166</v>
      </c>
      <c r="C44" s="181"/>
      <c r="D44" s="181"/>
      <c r="E44" s="181">
        <f>'実質公債費比率（分子）の構造'!L$50</f>
        <v>144</v>
      </c>
      <c r="F44" s="181"/>
      <c r="G44" s="181"/>
      <c r="H44" s="181">
        <f>'実質公債費比率（分子）の構造'!M$50</f>
        <v>130</v>
      </c>
      <c r="I44" s="181"/>
      <c r="J44" s="181"/>
      <c r="K44" s="181">
        <f>'実質公債費比率（分子）の構造'!N$50</f>
        <v>118</v>
      </c>
      <c r="L44" s="181"/>
      <c r="M44" s="181"/>
      <c r="N44" s="181">
        <f>'実質公債費比率（分子）の構造'!O$50</f>
        <v>103</v>
      </c>
      <c r="O44" s="181"/>
      <c r="P44" s="181"/>
    </row>
    <row r="45" spans="1:16" x14ac:dyDescent="0.15">
      <c r="A45" s="181" t="s">
        <v>66</v>
      </c>
      <c r="B45" s="181">
        <f>'実質公債費比率（分子）の構造'!K$49</f>
        <v>15</v>
      </c>
      <c r="C45" s="181"/>
      <c r="D45" s="181"/>
      <c r="E45" s="181">
        <f>'実質公債費比率（分子）の構造'!L$49</f>
        <v>19</v>
      </c>
      <c r="F45" s="181"/>
      <c r="G45" s="181"/>
      <c r="H45" s="181">
        <f>'実質公債費比率（分子）の構造'!M$49</f>
        <v>23</v>
      </c>
      <c r="I45" s="181"/>
      <c r="J45" s="181"/>
      <c r="K45" s="181">
        <f>'実質公債費比率（分子）の構造'!N$49</f>
        <v>31</v>
      </c>
      <c r="L45" s="181"/>
      <c r="M45" s="181"/>
      <c r="N45" s="181">
        <f>'実質公債費比率（分子）の構造'!O$49</f>
        <v>30</v>
      </c>
      <c r="O45" s="181"/>
      <c r="P45" s="181"/>
    </row>
    <row r="46" spans="1:16" x14ac:dyDescent="0.15">
      <c r="A46" s="181" t="s">
        <v>67</v>
      </c>
      <c r="B46" s="181">
        <f>'実質公債費比率（分子）の構造'!K$48</f>
        <v>3555</v>
      </c>
      <c r="C46" s="181"/>
      <c r="D46" s="181"/>
      <c r="E46" s="181">
        <f>'実質公債費比率（分子）の構造'!L$48</f>
        <v>3388</v>
      </c>
      <c r="F46" s="181"/>
      <c r="G46" s="181"/>
      <c r="H46" s="181">
        <f>'実質公債費比率（分子）の構造'!M$48</f>
        <v>3308</v>
      </c>
      <c r="I46" s="181"/>
      <c r="J46" s="181"/>
      <c r="K46" s="181">
        <f>'実質公債費比率（分子）の構造'!N$48</f>
        <v>3230</v>
      </c>
      <c r="L46" s="181"/>
      <c r="M46" s="181"/>
      <c r="N46" s="181">
        <f>'実質公債費比率（分子）の構造'!O$48</f>
        <v>2982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12897</v>
      </c>
      <c r="C49" s="181"/>
      <c r="D49" s="181"/>
      <c r="E49" s="181">
        <f>'実質公債費比率（分子）の構造'!L$45</f>
        <v>12801</v>
      </c>
      <c r="F49" s="181"/>
      <c r="G49" s="181"/>
      <c r="H49" s="181">
        <f>'実質公債費比率（分子）の構造'!M$45</f>
        <v>13026</v>
      </c>
      <c r="I49" s="181"/>
      <c r="J49" s="181"/>
      <c r="K49" s="181">
        <f>'実質公債費比率（分子）の構造'!N$45</f>
        <v>12924</v>
      </c>
      <c r="L49" s="181"/>
      <c r="M49" s="181"/>
      <c r="N49" s="181">
        <f>'実質公債費比率（分子）の構造'!O$45</f>
        <v>12873</v>
      </c>
      <c r="O49" s="181"/>
      <c r="P49" s="181"/>
    </row>
    <row r="50" spans="1:16" x14ac:dyDescent="0.15">
      <c r="A50" s="181" t="s">
        <v>71</v>
      </c>
      <c r="B50" s="181" t="e">
        <f>NA()</f>
        <v>#N/A</v>
      </c>
      <c r="C50" s="181">
        <f>IF(ISNUMBER('実質公債費比率（分子）の構造'!K$53),'実質公債費比率（分子）の構造'!K$53,NA())</f>
        <v>5503</v>
      </c>
      <c r="D50" s="181" t="e">
        <f>NA()</f>
        <v>#N/A</v>
      </c>
      <c r="E50" s="181" t="e">
        <f>NA()</f>
        <v>#N/A</v>
      </c>
      <c r="F50" s="181">
        <f>IF(ISNUMBER('実質公債費比率（分子）の構造'!L$53),'実質公債費比率（分子）の構造'!L$53,NA())</f>
        <v>5861</v>
      </c>
      <c r="G50" s="181" t="e">
        <f>NA()</f>
        <v>#N/A</v>
      </c>
      <c r="H50" s="181" t="e">
        <f>NA()</f>
        <v>#N/A</v>
      </c>
      <c r="I50" s="181">
        <f>IF(ISNUMBER('実質公債費比率（分子）の構造'!M$53),'実質公債費比率（分子）の構造'!M$53,NA())</f>
        <v>5565</v>
      </c>
      <c r="J50" s="181" t="e">
        <f>NA()</f>
        <v>#N/A</v>
      </c>
      <c r="K50" s="181" t="e">
        <f>NA()</f>
        <v>#N/A</v>
      </c>
      <c r="L50" s="181">
        <f>IF(ISNUMBER('実質公債費比率（分子）の構造'!N$53),'実質公債費比率（分子）の構造'!N$53,NA())</f>
        <v>5359</v>
      </c>
      <c r="M50" s="181" t="e">
        <f>NA()</f>
        <v>#N/A</v>
      </c>
      <c r="N50" s="181" t="e">
        <f>NA()</f>
        <v>#N/A</v>
      </c>
      <c r="O50" s="181">
        <f>IF(ISNUMBER('実質公債費比率（分子）の構造'!O$53),'実質公債費比率（分子）の構造'!O$53,NA())</f>
        <v>5095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113729</v>
      </c>
      <c r="E56" s="180"/>
      <c r="F56" s="180"/>
      <c r="G56" s="180">
        <f>'将来負担比率（分子）の構造'!J$52</f>
        <v>115581</v>
      </c>
      <c r="H56" s="180"/>
      <c r="I56" s="180"/>
      <c r="J56" s="180">
        <f>'将来負担比率（分子）の構造'!K$52</f>
        <v>117349</v>
      </c>
      <c r="K56" s="180"/>
      <c r="L56" s="180"/>
      <c r="M56" s="180">
        <f>'将来負担比率（分子）の構造'!L$52</f>
        <v>116761</v>
      </c>
      <c r="N56" s="180"/>
      <c r="O56" s="180"/>
      <c r="P56" s="180">
        <f>'将来負担比率（分子）の構造'!M$52</f>
        <v>115686</v>
      </c>
    </row>
    <row r="57" spans="1:16" x14ac:dyDescent="0.15">
      <c r="A57" s="180" t="s">
        <v>42</v>
      </c>
      <c r="B57" s="180"/>
      <c r="C57" s="180"/>
      <c r="D57" s="180">
        <f>'将来負担比率（分子）の構造'!I$51</f>
        <v>37674</v>
      </c>
      <c r="E57" s="180"/>
      <c r="F57" s="180"/>
      <c r="G57" s="180">
        <f>'将来負担比率（分子）の構造'!J$51</f>
        <v>37269</v>
      </c>
      <c r="H57" s="180"/>
      <c r="I57" s="180"/>
      <c r="J57" s="180">
        <f>'将来負担比率（分子）の構造'!K$51</f>
        <v>37704</v>
      </c>
      <c r="K57" s="180"/>
      <c r="L57" s="180"/>
      <c r="M57" s="180">
        <f>'将来負担比率（分子）の構造'!L$51</f>
        <v>37066</v>
      </c>
      <c r="N57" s="180"/>
      <c r="O57" s="180"/>
      <c r="P57" s="180">
        <f>'将来負担比率（分子）の構造'!M$51</f>
        <v>39007</v>
      </c>
    </row>
    <row r="58" spans="1:16" x14ac:dyDescent="0.15">
      <c r="A58" s="180" t="s">
        <v>41</v>
      </c>
      <c r="B58" s="180"/>
      <c r="C58" s="180"/>
      <c r="D58" s="180">
        <f>'将来負担比率（分子）の構造'!I$50</f>
        <v>8260</v>
      </c>
      <c r="E58" s="180"/>
      <c r="F58" s="180"/>
      <c r="G58" s="180">
        <f>'将来負担比率（分子）の構造'!J$50</f>
        <v>8762</v>
      </c>
      <c r="H58" s="180"/>
      <c r="I58" s="180"/>
      <c r="J58" s="180">
        <f>'将来負担比率（分子）の構造'!K$50</f>
        <v>8312</v>
      </c>
      <c r="K58" s="180"/>
      <c r="L58" s="180"/>
      <c r="M58" s="180">
        <f>'将来負担比率（分子）の構造'!L$50</f>
        <v>4869</v>
      </c>
      <c r="N58" s="180"/>
      <c r="O58" s="180"/>
      <c r="P58" s="180">
        <f>'将来負担比率（分子）の構造'!M$50</f>
        <v>3896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16010</v>
      </c>
      <c r="C62" s="180"/>
      <c r="D62" s="180"/>
      <c r="E62" s="180">
        <f>'将来負担比率（分子）の構造'!J$45</f>
        <v>15109</v>
      </c>
      <c r="F62" s="180"/>
      <c r="G62" s="180"/>
      <c r="H62" s="180">
        <f>'将来負担比率（分子）の構造'!K$45</f>
        <v>15431</v>
      </c>
      <c r="I62" s="180"/>
      <c r="J62" s="180"/>
      <c r="K62" s="180">
        <f>'将来負担比率（分子）の構造'!L$45</f>
        <v>15254</v>
      </c>
      <c r="L62" s="180"/>
      <c r="M62" s="180"/>
      <c r="N62" s="180">
        <f>'将来負担比率（分子）の構造'!M$45</f>
        <v>14822</v>
      </c>
      <c r="O62" s="180"/>
      <c r="P62" s="180"/>
    </row>
    <row r="63" spans="1:16" x14ac:dyDescent="0.15">
      <c r="A63" s="180" t="s">
        <v>34</v>
      </c>
      <c r="B63" s="180">
        <f>'将来負担比率（分子）の構造'!I$44</f>
        <v>165</v>
      </c>
      <c r="C63" s="180"/>
      <c r="D63" s="180"/>
      <c r="E63" s="180">
        <f>'将来負担比率（分子）の構造'!J$44</f>
        <v>615</v>
      </c>
      <c r="F63" s="180"/>
      <c r="G63" s="180"/>
      <c r="H63" s="180">
        <f>'将来負担比率（分子）の構造'!K$44</f>
        <v>995</v>
      </c>
      <c r="I63" s="180"/>
      <c r="J63" s="180"/>
      <c r="K63" s="180">
        <f>'将来負担比率（分子）の構造'!L$44</f>
        <v>1001</v>
      </c>
      <c r="L63" s="180"/>
      <c r="M63" s="180"/>
      <c r="N63" s="180">
        <f>'将来負担比率（分子）の構造'!M$44</f>
        <v>993</v>
      </c>
      <c r="O63" s="180"/>
      <c r="P63" s="180"/>
    </row>
    <row r="64" spans="1:16" x14ac:dyDescent="0.15">
      <c r="A64" s="180" t="s">
        <v>33</v>
      </c>
      <c r="B64" s="180">
        <f>'将来負担比率（分子）の構造'!I$43</f>
        <v>49862</v>
      </c>
      <c r="C64" s="180"/>
      <c r="D64" s="180"/>
      <c r="E64" s="180">
        <f>'将来負担比率（分子）の構造'!J$43</f>
        <v>48547</v>
      </c>
      <c r="F64" s="180"/>
      <c r="G64" s="180"/>
      <c r="H64" s="180">
        <f>'将来負担比率（分子）の構造'!K$43</f>
        <v>47540</v>
      </c>
      <c r="I64" s="180"/>
      <c r="J64" s="180"/>
      <c r="K64" s="180">
        <f>'将来負担比率（分子）の構造'!L$43</f>
        <v>46224</v>
      </c>
      <c r="L64" s="180"/>
      <c r="M64" s="180"/>
      <c r="N64" s="180">
        <f>'将来負担比率（分子）の構造'!M$43</f>
        <v>44152</v>
      </c>
      <c r="O64" s="180"/>
      <c r="P64" s="180"/>
    </row>
    <row r="65" spans="1:16" x14ac:dyDescent="0.15">
      <c r="A65" s="180" t="s">
        <v>32</v>
      </c>
      <c r="B65" s="180">
        <f>'将来負担比率（分子）の構造'!I$42</f>
        <v>1354</v>
      </c>
      <c r="C65" s="180"/>
      <c r="D65" s="180"/>
      <c r="E65" s="180">
        <f>'将来負担比率（分子）の構造'!J$42</f>
        <v>1206</v>
      </c>
      <c r="F65" s="180"/>
      <c r="G65" s="180"/>
      <c r="H65" s="180">
        <f>'将来負担比率（分子）の構造'!K$42</f>
        <v>1077</v>
      </c>
      <c r="I65" s="180"/>
      <c r="J65" s="180"/>
      <c r="K65" s="180">
        <f>'将来負担比率（分子）の構造'!L$42</f>
        <v>958</v>
      </c>
      <c r="L65" s="180"/>
      <c r="M65" s="180"/>
      <c r="N65" s="180">
        <f>'将来負担比率（分子）の構造'!M$42</f>
        <v>3076</v>
      </c>
      <c r="O65" s="180"/>
      <c r="P65" s="180"/>
    </row>
    <row r="66" spans="1:16" x14ac:dyDescent="0.15">
      <c r="A66" s="180" t="s">
        <v>31</v>
      </c>
      <c r="B66" s="180">
        <f>'将来負担比率（分子）の構造'!I$41</f>
        <v>146755</v>
      </c>
      <c r="C66" s="180"/>
      <c r="D66" s="180"/>
      <c r="E66" s="180">
        <f>'将来負担比率（分子）の構造'!J$41</f>
        <v>152395</v>
      </c>
      <c r="F66" s="180"/>
      <c r="G66" s="180"/>
      <c r="H66" s="180">
        <f>'将来負担比率（分子）の構造'!K$41</f>
        <v>153769</v>
      </c>
      <c r="I66" s="180"/>
      <c r="J66" s="180"/>
      <c r="K66" s="180">
        <f>'将来負担比率（分子）の構造'!L$41</f>
        <v>153562</v>
      </c>
      <c r="L66" s="180"/>
      <c r="M66" s="180"/>
      <c r="N66" s="180">
        <f>'将来負担比率（分子）の構造'!M$41</f>
        <v>150932</v>
      </c>
      <c r="O66" s="180"/>
      <c r="P66" s="180"/>
    </row>
    <row r="67" spans="1:16" x14ac:dyDescent="0.15">
      <c r="A67" s="180" t="s">
        <v>75</v>
      </c>
      <c r="B67" s="180" t="e">
        <f>NA()</f>
        <v>#N/A</v>
      </c>
      <c r="C67" s="180">
        <f>IF(ISNUMBER('将来負担比率（分子）の構造'!I$53), IF('将来負担比率（分子）の構造'!I$53 &lt; 0, 0, '将来負担比率（分子）の構造'!I$53), NA())</f>
        <v>54482</v>
      </c>
      <c r="D67" s="180" t="e">
        <f>NA()</f>
        <v>#N/A</v>
      </c>
      <c r="E67" s="180" t="e">
        <f>NA()</f>
        <v>#N/A</v>
      </c>
      <c r="F67" s="180">
        <f>IF(ISNUMBER('将来負担比率（分子）の構造'!J$53), IF('将来負担比率（分子）の構造'!J$53 &lt; 0, 0, '将来負担比率（分子）の構造'!J$53), NA())</f>
        <v>56261</v>
      </c>
      <c r="G67" s="180" t="e">
        <f>NA()</f>
        <v>#N/A</v>
      </c>
      <c r="H67" s="180" t="e">
        <f>NA()</f>
        <v>#N/A</v>
      </c>
      <c r="I67" s="180">
        <f>IF(ISNUMBER('将来負担比率（分子）の構造'!K$53), IF('将来負担比率（分子）の構造'!K$53 &lt; 0, 0, '将来負担比率（分子）の構造'!K$53), NA())</f>
        <v>55448</v>
      </c>
      <c r="J67" s="180" t="e">
        <f>NA()</f>
        <v>#N/A</v>
      </c>
      <c r="K67" s="180" t="e">
        <f>NA()</f>
        <v>#N/A</v>
      </c>
      <c r="L67" s="180">
        <f>IF(ISNUMBER('将来負担比率（分子）の構造'!L$53), IF('将来負担比率（分子）の構造'!L$53 &lt; 0, 0, '将来負担比率（分子）の構造'!L$53), NA())</f>
        <v>58302</v>
      </c>
      <c r="M67" s="180" t="e">
        <f>NA()</f>
        <v>#N/A</v>
      </c>
      <c r="N67" s="180" t="e">
        <f>NA()</f>
        <v>#N/A</v>
      </c>
      <c r="O67" s="180">
        <f>IF(ISNUMBER('将来負担比率（分子）の構造'!M$53), IF('将来負担比率（分子）の構造'!M$53 &lt; 0, 0, '将来負担比率（分子）の構造'!M$53), NA())</f>
        <v>55384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2009</v>
      </c>
      <c r="C72" s="184" t="str">
        <f>基金残高に係る経年分析!G55</f>
        <v>-</v>
      </c>
      <c r="D72" s="184">
        <f>基金残高に係る経年分析!H55</f>
        <v>34</v>
      </c>
    </row>
    <row r="73" spans="1:16" x14ac:dyDescent="0.15">
      <c r="A73" s="183" t="s">
        <v>78</v>
      </c>
      <c r="B73" s="184">
        <f>基金残高に係る経年分析!F56</f>
        <v>402</v>
      </c>
      <c r="C73" s="184">
        <f>基金残高に係る経年分析!G56</f>
        <v>203</v>
      </c>
      <c r="D73" s="184">
        <f>基金残高に係る経年分析!H56</f>
        <v>203</v>
      </c>
    </row>
    <row r="74" spans="1:16" x14ac:dyDescent="0.15">
      <c r="A74" s="183" t="s">
        <v>79</v>
      </c>
      <c r="B74" s="184">
        <f>基金残高に係る経年分析!F57</f>
        <v>4015</v>
      </c>
      <c r="C74" s="184">
        <f>基金残高に係る経年分析!G57</f>
        <v>2670</v>
      </c>
      <c r="D74" s="184">
        <f>基金残高に係る経年分析!H57</f>
        <v>2357</v>
      </c>
    </row>
  </sheetData>
  <sheetProtection algorithmName="SHA-512" hashValue="a7erHE9hgzDwg03EcL4+4RMIkwF36XmDsWcWyooiFc8xZL5arg82uG2bH9729eQdBZrwWCDOAi9sy3HtmRDE0Q==" saltValue="NxX5bCDLautCpJzRT4Se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44670511</v>
      </c>
      <c r="S5" s="689"/>
      <c r="T5" s="689"/>
      <c r="U5" s="689"/>
      <c r="V5" s="689"/>
      <c r="W5" s="689"/>
      <c r="X5" s="689"/>
      <c r="Y5" s="735"/>
      <c r="Z5" s="753">
        <v>43.8</v>
      </c>
      <c r="AA5" s="753"/>
      <c r="AB5" s="753"/>
      <c r="AC5" s="753"/>
      <c r="AD5" s="754">
        <v>41420129</v>
      </c>
      <c r="AE5" s="754"/>
      <c r="AF5" s="754"/>
      <c r="AG5" s="754"/>
      <c r="AH5" s="754"/>
      <c r="AI5" s="754"/>
      <c r="AJ5" s="754"/>
      <c r="AK5" s="754"/>
      <c r="AL5" s="736">
        <v>73.599999999999994</v>
      </c>
      <c r="AM5" s="705"/>
      <c r="AN5" s="705"/>
      <c r="AO5" s="737"/>
      <c r="AP5" s="722" t="s">
        <v>229</v>
      </c>
      <c r="AQ5" s="723"/>
      <c r="AR5" s="723"/>
      <c r="AS5" s="723"/>
      <c r="AT5" s="723"/>
      <c r="AU5" s="723"/>
      <c r="AV5" s="723"/>
      <c r="AW5" s="723"/>
      <c r="AX5" s="723"/>
      <c r="AY5" s="723"/>
      <c r="AZ5" s="723"/>
      <c r="BA5" s="723"/>
      <c r="BB5" s="723"/>
      <c r="BC5" s="723"/>
      <c r="BD5" s="723"/>
      <c r="BE5" s="723"/>
      <c r="BF5" s="724"/>
      <c r="BG5" s="623">
        <v>41354493</v>
      </c>
      <c r="BH5" s="626"/>
      <c r="BI5" s="626"/>
      <c r="BJ5" s="626"/>
      <c r="BK5" s="626"/>
      <c r="BL5" s="626"/>
      <c r="BM5" s="626"/>
      <c r="BN5" s="627"/>
      <c r="BO5" s="685">
        <v>92.6</v>
      </c>
      <c r="BP5" s="685"/>
      <c r="BQ5" s="685"/>
      <c r="BR5" s="685"/>
      <c r="BS5" s="686">
        <v>850592</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880418</v>
      </c>
      <c r="S6" s="626"/>
      <c r="T6" s="626"/>
      <c r="U6" s="626"/>
      <c r="V6" s="626"/>
      <c r="W6" s="626"/>
      <c r="X6" s="626"/>
      <c r="Y6" s="627"/>
      <c r="Z6" s="685">
        <v>0.9</v>
      </c>
      <c r="AA6" s="685"/>
      <c r="AB6" s="685"/>
      <c r="AC6" s="685"/>
      <c r="AD6" s="686">
        <v>880418</v>
      </c>
      <c r="AE6" s="686"/>
      <c r="AF6" s="686"/>
      <c r="AG6" s="686"/>
      <c r="AH6" s="686"/>
      <c r="AI6" s="686"/>
      <c r="AJ6" s="686"/>
      <c r="AK6" s="686"/>
      <c r="AL6" s="628">
        <v>1.6</v>
      </c>
      <c r="AM6" s="629"/>
      <c r="AN6" s="629"/>
      <c r="AO6" s="687"/>
      <c r="AP6" s="620" t="s">
        <v>234</v>
      </c>
      <c r="AQ6" s="621"/>
      <c r="AR6" s="621"/>
      <c r="AS6" s="621"/>
      <c r="AT6" s="621"/>
      <c r="AU6" s="621"/>
      <c r="AV6" s="621"/>
      <c r="AW6" s="621"/>
      <c r="AX6" s="621"/>
      <c r="AY6" s="621"/>
      <c r="AZ6" s="621"/>
      <c r="BA6" s="621"/>
      <c r="BB6" s="621"/>
      <c r="BC6" s="621"/>
      <c r="BD6" s="621"/>
      <c r="BE6" s="621"/>
      <c r="BF6" s="622"/>
      <c r="BG6" s="623">
        <v>41354493</v>
      </c>
      <c r="BH6" s="626"/>
      <c r="BI6" s="626"/>
      <c r="BJ6" s="626"/>
      <c r="BK6" s="626"/>
      <c r="BL6" s="626"/>
      <c r="BM6" s="626"/>
      <c r="BN6" s="627"/>
      <c r="BO6" s="685">
        <v>92.6</v>
      </c>
      <c r="BP6" s="685"/>
      <c r="BQ6" s="685"/>
      <c r="BR6" s="685"/>
      <c r="BS6" s="686">
        <v>850592</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641922</v>
      </c>
      <c r="CS6" s="626"/>
      <c r="CT6" s="626"/>
      <c r="CU6" s="626"/>
      <c r="CV6" s="626"/>
      <c r="CW6" s="626"/>
      <c r="CX6" s="626"/>
      <c r="CY6" s="627"/>
      <c r="CZ6" s="736">
        <v>0.6</v>
      </c>
      <c r="DA6" s="705"/>
      <c r="DB6" s="705"/>
      <c r="DC6" s="739"/>
      <c r="DD6" s="631">
        <v>4968</v>
      </c>
      <c r="DE6" s="626"/>
      <c r="DF6" s="626"/>
      <c r="DG6" s="626"/>
      <c r="DH6" s="626"/>
      <c r="DI6" s="626"/>
      <c r="DJ6" s="626"/>
      <c r="DK6" s="626"/>
      <c r="DL6" s="626"/>
      <c r="DM6" s="626"/>
      <c r="DN6" s="626"/>
      <c r="DO6" s="626"/>
      <c r="DP6" s="627"/>
      <c r="DQ6" s="631">
        <v>629686</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84127</v>
      </c>
      <c r="S7" s="626"/>
      <c r="T7" s="626"/>
      <c r="U7" s="626"/>
      <c r="V7" s="626"/>
      <c r="W7" s="626"/>
      <c r="X7" s="626"/>
      <c r="Y7" s="627"/>
      <c r="Z7" s="685">
        <v>0.1</v>
      </c>
      <c r="AA7" s="685"/>
      <c r="AB7" s="685"/>
      <c r="AC7" s="685"/>
      <c r="AD7" s="686">
        <v>84127</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20126424</v>
      </c>
      <c r="BH7" s="626"/>
      <c r="BI7" s="626"/>
      <c r="BJ7" s="626"/>
      <c r="BK7" s="626"/>
      <c r="BL7" s="626"/>
      <c r="BM7" s="626"/>
      <c r="BN7" s="627"/>
      <c r="BO7" s="685">
        <v>45.1</v>
      </c>
      <c r="BP7" s="685"/>
      <c r="BQ7" s="685"/>
      <c r="BR7" s="685"/>
      <c r="BS7" s="686">
        <v>850592</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7627243</v>
      </c>
      <c r="CS7" s="626"/>
      <c r="CT7" s="626"/>
      <c r="CU7" s="626"/>
      <c r="CV7" s="626"/>
      <c r="CW7" s="626"/>
      <c r="CX7" s="626"/>
      <c r="CY7" s="627"/>
      <c r="CZ7" s="685">
        <v>7.6</v>
      </c>
      <c r="DA7" s="685"/>
      <c r="DB7" s="685"/>
      <c r="DC7" s="685"/>
      <c r="DD7" s="631">
        <v>280975</v>
      </c>
      <c r="DE7" s="626"/>
      <c r="DF7" s="626"/>
      <c r="DG7" s="626"/>
      <c r="DH7" s="626"/>
      <c r="DI7" s="626"/>
      <c r="DJ7" s="626"/>
      <c r="DK7" s="626"/>
      <c r="DL7" s="626"/>
      <c r="DM7" s="626"/>
      <c r="DN7" s="626"/>
      <c r="DO7" s="626"/>
      <c r="DP7" s="627"/>
      <c r="DQ7" s="631">
        <v>6378117</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160159</v>
      </c>
      <c r="S8" s="626"/>
      <c r="T8" s="626"/>
      <c r="U8" s="626"/>
      <c r="V8" s="626"/>
      <c r="W8" s="626"/>
      <c r="X8" s="626"/>
      <c r="Y8" s="627"/>
      <c r="Z8" s="685">
        <v>0.2</v>
      </c>
      <c r="AA8" s="685"/>
      <c r="AB8" s="685"/>
      <c r="AC8" s="685"/>
      <c r="AD8" s="686">
        <v>160159</v>
      </c>
      <c r="AE8" s="686"/>
      <c r="AF8" s="686"/>
      <c r="AG8" s="686"/>
      <c r="AH8" s="686"/>
      <c r="AI8" s="686"/>
      <c r="AJ8" s="686"/>
      <c r="AK8" s="686"/>
      <c r="AL8" s="628">
        <v>0.3</v>
      </c>
      <c r="AM8" s="629"/>
      <c r="AN8" s="629"/>
      <c r="AO8" s="687"/>
      <c r="AP8" s="620" t="s">
        <v>240</v>
      </c>
      <c r="AQ8" s="621"/>
      <c r="AR8" s="621"/>
      <c r="AS8" s="621"/>
      <c r="AT8" s="621"/>
      <c r="AU8" s="621"/>
      <c r="AV8" s="621"/>
      <c r="AW8" s="621"/>
      <c r="AX8" s="621"/>
      <c r="AY8" s="621"/>
      <c r="AZ8" s="621"/>
      <c r="BA8" s="621"/>
      <c r="BB8" s="621"/>
      <c r="BC8" s="621"/>
      <c r="BD8" s="621"/>
      <c r="BE8" s="621"/>
      <c r="BF8" s="622"/>
      <c r="BG8" s="623">
        <v>487690</v>
      </c>
      <c r="BH8" s="626"/>
      <c r="BI8" s="626"/>
      <c r="BJ8" s="626"/>
      <c r="BK8" s="626"/>
      <c r="BL8" s="626"/>
      <c r="BM8" s="626"/>
      <c r="BN8" s="627"/>
      <c r="BO8" s="685">
        <v>1.1000000000000001</v>
      </c>
      <c r="BP8" s="685"/>
      <c r="BQ8" s="685"/>
      <c r="BR8" s="685"/>
      <c r="BS8" s="631" t="s">
        <v>186</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40236908</v>
      </c>
      <c r="CS8" s="626"/>
      <c r="CT8" s="626"/>
      <c r="CU8" s="626"/>
      <c r="CV8" s="626"/>
      <c r="CW8" s="626"/>
      <c r="CX8" s="626"/>
      <c r="CY8" s="627"/>
      <c r="CZ8" s="685">
        <v>40.299999999999997</v>
      </c>
      <c r="DA8" s="685"/>
      <c r="DB8" s="685"/>
      <c r="DC8" s="685"/>
      <c r="DD8" s="631">
        <v>540043</v>
      </c>
      <c r="DE8" s="626"/>
      <c r="DF8" s="626"/>
      <c r="DG8" s="626"/>
      <c r="DH8" s="626"/>
      <c r="DI8" s="626"/>
      <c r="DJ8" s="626"/>
      <c r="DK8" s="626"/>
      <c r="DL8" s="626"/>
      <c r="DM8" s="626"/>
      <c r="DN8" s="626"/>
      <c r="DO8" s="626"/>
      <c r="DP8" s="627"/>
      <c r="DQ8" s="631">
        <v>19870537</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138058</v>
      </c>
      <c r="S9" s="626"/>
      <c r="T9" s="626"/>
      <c r="U9" s="626"/>
      <c r="V9" s="626"/>
      <c r="W9" s="626"/>
      <c r="X9" s="626"/>
      <c r="Y9" s="627"/>
      <c r="Z9" s="685">
        <v>0.1</v>
      </c>
      <c r="AA9" s="685"/>
      <c r="AB9" s="685"/>
      <c r="AC9" s="685"/>
      <c r="AD9" s="686">
        <v>138058</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15161688</v>
      </c>
      <c r="BH9" s="626"/>
      <c r="BI9" s="626"/>
      <c r="BJ9" s="626"/>
      <c r="BK9" s="626"/>
      <c r="BL9" s="626"/>
      <c r="BM9" s="626"/>
      <c r="BN9" s="627"/>
      <c r="BO9" s="685">
        <v>33.9</v>
      </c>
      <c r="BP9" s="685"/>
      <c r="BQ9" s="685"/>
      <c r="BR9" s="685"/>
      <c r="BS9" s="631" t="s">
        <v>186</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5532976</v>
      </c>
      <c r="CS9" s="626"/>
      <c r="CT9" s="626"/>
      <c r="CU9" s="626"/>
      <c r="CV9" s="626"/>
      <c r="CW9" s="626"/>
      <c r="CX9" s="626"/>
      <c r="CY9" s="627"/>
      <c r="CZ9" s="685">
        <v>5.5</v>
      </c>
      <c r="DA9" s="685"/>
      <c r="DB9" s="685"/>
      <c r="DC9" s="685"/>
      <c r="DD9" s="631">
        <v>166633</v>
      </c>
      <c r="DE9" s="626"/>
      <c r="DF9" s="626"/>
      <c r="DG9" s="626"/>
      <c r="DH9" s="626"/>
      <c r="DI9" s="626"/>
      <c r="DJ9" s="626"/>
      <c r="DK9" s="626"/>
      <c r="DL9" s="626"/>
      <c r="DM9" s="626"/>
      <c r="DN9" s="626"/>
      <c r="DO9" s="626"/>
      <c r="DP9" s="627"/>
      <c r="DQ9" s="631">
        <v>4803538</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246</v>
      </c>
      <c r="S10" s="626"/>
      <c r="T10" s="626"/>
      <c r="U10" s="626"/>
      <c r="V10" s="626"/>
      <c r="W10" s="626"/>
      <c r="X10" s="626"/>
      <c r="Y10" s="627"/>
      <c r="Z10" s="685" t="s">
        <v>186</v>
      </c>
      <c r="AA10" s="685"/>
      <c r="AB10" s="685"/>
      <c r="AC10" s="685"/>
      <c r="AD10" s="686" t="s">
        <v>186</v>
      </c>
      <c r="AE10" s="686"/>
      <c r="AF10" s="686"/>
      <c r="AG10" s="686"/>
      <c r="AH10" s="686"/>
      <c r="AI10" s="686"/>
      <c r="AJ10" s="686"/>
      <c r="AK10" s="686"/>
      <c r="AL10" s="628" t="s">
        <v>186</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1214230</v>
      </c>
      <c r="BH10" s="626"/>
      <c r="BI10" s="626"/>
      <c r="BJ10" s="626"/>
      <c r="BK10" s="626"/>
      <c r="BL10" s="626"/>
      <c r="BM10" s="626"/>
      <c r="BN10" s="627"/>
      <c r="BO10" s="685">
        <v>2.7</v>
      </c>
      <c r="BP10" s="685"/>
      <c r="BQ10" s="685"/>
      <c r="BR10" s="685"/>
      <c r="BS10" s="631">
        <v>205142</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464422</v>
      </c>
      <c r="CS10" s="626"/>
      <c r="CT10" s="626"/>
      <c r="CU10" s="626"/>
      <c r="CV10" s="626"/>
      <c r="CW10" s="626"/>
      <c r="CX10" s="626"/>
      <c r="CY10" s="627"/>
      <c r="CZ10" s="685">
        <v>0.5</v>
      </c>
      <c r="DA10" s="685"/>
      <c r="DB10" s="685"/>
      <c r="DC10" s="685"/>
      <c r="DD10" s="631" t="s">
        <v>186</v>
      </c>
      <c r="DE10" s="626"/>
      <c r="DF10" s="626"/>
      <c r="DG10" s="626"/>
      <c r="DH10" s="626"/>
      <c r="DI10" s="626"/>
      <c r="DJ10" s="626"/>
      <c r="DK10" s="626"/>
      <c r="DL10" s="626"/>
      <c r="DM10" s="626"/>
      <c r="DN10" s="626"/>
      <c r="DO10" s="626"/>
      <c r="DP10" s="627"/>
      <c r="DQ10" s="631">
        <v>172052</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186</v>
      </c>
      <c r="S11" s="626"/>
      <c r="T11" s="626"/>
      <c r="U11" s="626"/>
      <c r="V11" s="626"/>
      <c r="W11" s="626"/>
      <c r="X11" s="626"/>
      <c r="Y11" s="627"/>
      <c r="Z11" s="685" t="s">
        <v>186</v>
      </c>
      <c r="AA11" s="685"/>
      <c r="AB11" s="685"/>
      <c r="AC11" s="685"/>
      <c r="AD11" s="686" t="s">
        <v>246</v>
      </c>
      <c r="AE11" s="686"/>
      <c r="AF11" s="686"/>
      <c r="AG11" s="686"/>
      <c r="AH11" s="686"/>
      <c r="AI11" s="686"/>
      <c r="AJ11" s="686"/>
      <c r="AK11" s="686"/>
      <c r="AL11" s="628" t="s">
        <v>138</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3262816</v>
      </c>
      <c r="BH11" s="626"/>
      <c r="BI11" s="626"/>
      <c r="BJ11" s="626"/>
      <c r="BK11" s="626"/>
      <c r="BL11" s="626"/>
      <c r="BM11" s="626"/>
      <c r="BN11" s="627"/>
      <c r="BO11" s="685">
        <v>7.3</v>
      </c>
      <c r="BP11" s="685"/>
      <c r="BQ11" s="685"/>
      <c r="BR11" s="685"/>
      <c r="BS11" s="631">
        <v>645450</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3099750</v>
      </c>
      <c r="CS11" s="626"/>
      <c r="CT11" s="626"/>
      <c r="CU11" s="626"/>
      <c r="CV11" s="626"/>
      <c r="CW11" s="626"/>
      <c r="CX11" s="626"/>
      <c r="CY11" s="627"/>
      <c r="CZ11" s="685">
        <v>3.1</v>
      </c>
      <c r="DA11" s="685"/>
      <c r="DB11" s="685"/>
      <c r="DC11" s="685"/>
      <c r="DD11" s="631">
        <v>481705</v>
      </c>
      <c r="DE11" s="626"/>
      <c r="DF11" s="626"/>
      <c r="DG11" s="626"/>
      <c r="DH11" s="626"/>
      <c r="DI11" s="626"/>
      <c r="DJ11" s="626"/>
      <c r="DK11" s="626"/>
      <c r="DL11" s="626"/>
      <c r="DM11" s="626"/>
      <c r="DN11" s="626"/>
      <c r="DO11" s="626"/>
      <c r="DP11" s="627"/>
      <c r="DQ11" s="631">
        <v>1770072</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5231443</v>
      </c>
      <c r="S12" s="626"/>
      <c r="T12" s="626"/>
      <c r="U12" s="626"/>
      <c r="V12" s="626"/>
      <c r="W12" s="626"/>
      <c r="X12" s="626"/>
      <c r="Y12" s="627"/>
      <c r="Z12" s="685">
        <v>5.0999999999999996</v>
      </c>
      <c r="AA12" s="685"/>
      <c r="AB12" s="685"/>
      <c r="AC12" s="685"/>
      <c r="AD12" s="686">
        <v>5231443</v>
      </c>
      <c r="AE12" s="686"/>
      <c r="AF12" s="686"/>
      <c r="AG12" s="686"/>
      <c r="AH12" s="686"/>
      <c r="AI12" s="686"/>
      <c r="AJ12" s="686"/>
      <c r="AK12" s="686"/>
      <c r="AL12" s="628">
        <v>9.3000000000000007</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18676340</v>
      </c>
      <c r="BH12" s="626"/>
      <c r="BI12" s="626"/>
      <c r="BJ12" s="626"/>
      <c r="BK12" s="626"/>
      <c r="BL12" s="626"/>
      <c r="BM12" s="626"/>
      <c r="BN12" s="627"/>
      <c r="BO12" s="685">
        <v>41.8</v>
      </c>
      <c r="BP12" s="685"/>
      <c r="BQ12" s="685"/>
      <c r="BR12" s="685"/>
      <c r="BS12" s="631" t="s">
        <v>186</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2092544</v>
      </c>
      <c r="CS12" s="626"/>
      <c r="CT12" s="626"/>
      <c r="CU12" s="626"/>
      <c r="CV12" s="626"/>
      <c r="CW12" s="626"/>
      <c r="CX12" s="626"/>
      <c r="CY12" s="627"/>
      <c r="CZ12" s="685">
        <v>2.1</v>
      </c>
      <c r="DA12" s="685"/>
      <c r="DB12" s="685"/>
      <c r="DC12" s="685"/>
      <c r="DD12" s="631">
        <v>150187</v>
      </c>
      <c r="DE12" s="626"/>
      <c r="DF12" s="626"/>
      <c r="DG12" s="626"/>
      <c r="DH12" s="626"/>
      <c r="DI12" s="626"/>
      <c r="DJ12" s="626"/>
      <c r="DK12" s="626"/>
      <c r="DL12" s="626"/>
      <c r="DM12" s="626"/>
      <c r="DN12" s="626"/>
      <c r="DO12" s="626"/>
      <c r="DP12" s="627"/>
      <c r="DQ12" s="631">
        <v>1228257</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29911</v>
      </c>
      <c r="S13" s="626"/>
      <c r="T13" s="626"/>
      <c r="U13" s="626"/>
      <c r="V13" s="626"/>
      <c r="W13" s="626"/>
      <c r="X13" s="626"/>
      <c r="Y13" s="627"/>
      <c r="Z13" s="685">
        <v>0</v>
      </c>
      <c r="AA13" s="685"/>
      <c r="AB13" s="685"/>
      <c r="AC13" s="685"/>
      <c r="AD13" s="686">
        <v>29911</v>
      </c>
      <c r="AE13" s="686"/>
      <c r="AF13" s="686"/>
      <c r="AG13" s="686"/>
      <c r="AH13" s="686"/>
      <c r="AI13" s="686"/>
      <c r="AJ13" s="686"/>
      <c r="AK13" s="686"/>
      <c r="AL13" s="628">
        <v>0.1</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18460441</v>
      </c>
      <c r="BH13" s="626"/>
      <c r="BI13" s="626"/>
      <c r="BJ13" s="626"/>
      <c r="BK13" s="626"/>
      <c r="BL13" s="626"/>
      <c r="BM13" s="626"/>
      <c r="BN13" s="627"/>
      <c r="BO13" s="685">
        <v>41.3</v>
      </c>
      <c r="BP13" s="685"/>
      <c r="BQ13" s="685"/>
      <c r="BR13" s="685"/>
      <c r="BS13" s="631" t="s">
        <v>186</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13929803</v>
      </c>
      <c r="CS13" s="626"/>
      <c r="CT13" s="626"/>
      <c r="CU13" s="626"/>
      <c r="CV13" s="626"/>
      <c r="CW13" s="626"/>
      <c r="CX13" s="626"/>
      <c r="CY13" s="627"/>
      <c r="CZ13" s="685">
        <v>13.9</v>
      </c>
      <c r="DA13" s="685"/>
      <c r="DB13" s="685"/>
      <c r="DC13" s="685"/>
      <c r="DD13" s="631">
        <v>6921150</v>
      </c>
      <c r="DE13" s="626"/>
      <c r="DF13" s="626"/>
      <c r="DG13" s="626"/>
      <c r="DH13" s="626"/>
      <c r="DI13" s="626"/>
      <c r="DJ13" s="626"/>
      <c r="DK13" s="626"/>
      <c r="DL13" s="626"/>
      <c r="DM13" s="626"/>
      <c r="DN13" s="626"/>
      <c r="DO13" s="626"/>
      <c r="DP13" s="627"/>
      <c r="DQ13" s="631">
        <v>7258656</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186</v>
      </c>
      <c r="S14" s="626"/>
      <c r="T14" s="626"/>
      <c r="U14" s="626"/>
      <c r="V14" s="626"/>
      <c r="W14" s="626"/>
      <c r="X14" s="626"/>
      <c r="Y14" s="627"/>
      <c r="Z14" s="685" t="s">
        <v>246</v>
      </c>
      <c r="AA14" s="685"/>
      <c r="AB14" s="685"/>
      <c r="AC14" s="685"/>
      <c r="AD14" s="686" t="s">
        <v>186</v>
      </c>
      <c r="AE14" s="686"/>
      <c r="AF14" s="686"/>
      <c r="AG14" s="686"/>
      <c r="AH14" s="686"/>
      <c r="AI14" s="686"/>
      <c r="AJ14" s="686"/>
      <c r="AK14" s="686"/>
      <c r="AL14" s="628" t="s">
        <v>186</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662827</v>
      </c>
      <c r="BH14" s="626"/>
      <c r="BI14" s="626"/>
      <c r="BJ14" s="626"/>
      <c r="BK14" s="626"/>
      <c r="BL14" s="626"/>
      <c r="BM14" s="626"/>
      <c r="BN14" s="627"/>
      <c r="BO14" s="685">
        <v>1.5</v>
      </c>
      <c r="BP14" s="685"/>
      <c r="BQ14" s="685"/>
      <c r="BR14" s="685"/>
      <c r="BS14" s="631" t="s">
        <v>186</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3445208</v>
      </c>
      <c r="CS14" s="626"/>
      <c r="CT14" s="626"/>
      <c r="CU14" s="626"/>
      <c r="CV14" s="626"/>
      <c r="CW14" s="626"/>
      <c r="CX14" s="626"/>
      <c r="CY14" s="627"/>
      <c r="CZ14" s="685">
        <v>3.4</v>
      </c>
      <c r="DA14" s="685"/>
      <c r="DB14" s="685"/>
      <c r="DC14" s="685"/>
      <c r="DD14" s="631">
        <v>463652</v>
      </c>
      <c r="DE14" s="626"/>
      <c r="DF14" s="626"/>
      <c r="DG14" s="626"/>
      <c r="DH14" s="626"/>
      <c r="DI14" s="626"/>
      <c r="DJ14" s="626"/>
      <c r="DK14" s="626"/>
      <c r="DL14" s="626"/>
      <c r="DM14" s="626"/>
      <c r="DN14" s="626"/>
      <c r="DO14" s="626"/>
      <c r="DP14" s="627"/>
      <c r="DQ14" s="631">
        <v>3144264</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306441</v>
      </c>
      <c r="S15" s="626"/>
      <c r="T15" s="626"/>
      <c r="U15" s="626"/>
      <c r="V15" s="626"/>
      <c r="W15" s="626"/>
      <c r="X15" s="626"/>
      <c r="Y15" s="627"/>
      <c r="Z15" s="685">
        <v>0.3</v>
      </c>
      <c r="AA15" s="685"/>
      <c r="AB15" s="685"/>
      <c r="AC15" s="685"/>
      <c r="AD15" s="686">
        <v>306441</v>
      </c>
      <c r="AE15" s="686"/>
      <c r="AF15" s="686"/>
      <c r="AG15" s="686"/>
      <c r="AH15" s="686"/>
      <c r="AI15" s="686"/>
      <c r="AJ15" s="686"/>
      <c r="AK15" s="686"/>
      <c r="AL15" s="628">
        <v>0.5</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1888902</v>
      </c>
      <c r="BH15" s="626"/>
      <c r="BI15" s="626"/>
      <c r="BJ15" s="626"/>
      <c r="BK15" s="626"/>
      <c r="BL15" s="626"/>
      <c r="BM15" s="626"/>
      <c r="BN15" s="627"/>
      <c r="BO15" s="685">
        <v>4.2</v>
      </c>
      <c r="BP15" s="685"/>
      <c r="BQ15" s="685"/>
      <c r="BR15" s="685"/>
      <c r="BS15" s="631" t="s">
        <v>186</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9791899</v>
      </c>
      <c r="CS15" s="626"/>
      <c r="CT15" s="626"/>
      <c r="CU15" s="626"/>
      <c r="CV15" s="626"/>
      <c r="CW15" s="626"/>
      <c r="CX15" s="626"/>
      <c r="CY15" s="627"/>
      <c r="CZ15" s="685">
        <v>9.8000000000000007</v>
      </c>
      <c r="DA15" s="685"/>
      <c r="DB15" s="685"/>
      <c r="DC15" s="685"/>
      <c r="DD15" s="631">
        <v>833527</v>
      </c>
      <c r="DE15" s="626"/>
      <c r="DF15" s="626"/>
      <c r="DG15" s="626"/>
      <c r="DH15" s="626"/>
      <c r="DI15" s="626"/>
      <c r="DJ15" s="626"/>
      <c r="DK15" s="626"/>
      <c r="DL15" s="626"/>
      <c r="DM15" s="626"/>
      <c r="DN15" s="626"/>
      <c r="DO15" s="626"/>
      <c r="DP15" s="627"/>
      <c r="DQ15" s="631">
        <v>7737043</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186</v>
      </c>
      <c r="S16" s="626"/>
      <c r="T16" s="626"/>
      <c r="U16" s="626"/>
      <c r="V16" s="626"/>
      <c r="W16" s="626"/>
      <c r="X16" s="626"/>
      <c r="Y16" s="627"/>
      <c r="Z16" s="685" t="s">
        <v>186</v>
      </c>
      <c r="AA16" s="685"/>
      <c r="AB16" s="685"/>
      <c r="AC16" s="685"/>
      <c r="AD16" s="686" t="s">
        <v>186</v>
      </c>
      <c r="AE16" s="686"/>
      <c r="AF16" s="686"/>
      <c r="AG16" s="686"/>
      <c r="AH16" s="686"/>
      <c r="AI16" s="686"/>
      <c r="AJ16" s="686"/>
      <c r="AK16" s="686"/>
      <c r="AL16" s="628" t="s">
        <v>186</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186</v>
      </c>
      <c r="BH16" s="626"/>
      <c r="BI16" s="626"/>
      <c r="BJ16" s="626"/>
      <c r="BK16" s="626"/>
      <c r="BL16" s="626"/>
      <c r="BM16" s="626"/>
      <c r="BN16" s="627"/>
      <c r="BO16" s="685" t="s">
        <v>186</v>
      </c>
      <c r="BP16" s="685"/>
      <c r="BQ16" s="685"/>
      <c r="BR16" s="685"/>
      <c r="BS16" s="631" t="s">
        <v>186</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196715</v>
      </c>
      <c r="CS16" s="626"/>
      <c r="CT16" s="626"/>
      <c r="CU16" s="626"/>
      <c r="CV16" s="626"/>
      <c r="CW16" s="626"/>
      <c r="CX16" s="626"/>
      <c r="CY16" s="627"/>
      <c r="CZ16" s="685">
        <v>0.2</v>
      </c>
      <c r="DA16" s="685"/>
      <c r="DB16" s="685"/>
      <c r="DC16" s="685"/>
      <c r="DD16" s="631" t="s">
        <v>246</v>
      </c>
      <c r="DE16" s="626"/>
      <c r="DF16" s="626"/>
      <c r="DG16" s="626"/>
      <c r="DH16" s="626"/>
      <c r="DI16" s="626"/>
      <c r="DJ16" s="626"/>
      <c r="DK16" s="626"/>
      <c r="DL16" s="626"/>
      <c r="DM16" s="626"/>
      <c r="DN16" s="626"/>
      <c r="DO16" s="626"/>
      <c r="DP16" s="627"/>
      <c r="DQ16" s="631">
        <v>56617</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179626</v>
      </c>
      <c r="S17" s="626"/>
      <c r="T17" s="626"/>
      <c r="U17" s="626"/>
      <c r="V17" s="626"/>
      <c r="W17" s="626"/>
      <c r="X17" s="626"/>
      <c r="Y17" s="627"/>
      <c r="Z17" s="685">
        <v>0.2</v>
      </c>
      <c r="AA17" s="685"/>
      <c r="AB17" s="685"/>
      <c r="AC17" s="685"/>
      <c r="AD17" s="686">
        <v>179626</v>
      </c>
      <c r="AE17" s="686"/>
      <c r="AF17" s="686"/>
      <c r="AG17" s="686"/>
      <c r="AH17" s="686"/>
      <c r="AI17" s="686"/>
      <c r="AJ17" s="686"/>
      <c r="AK17" s="686"/>
      <c r="AL17" s="628">
        <v>0.3</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186</v>
      </c>
      <c r="BH17" s="626"/>
      <c r="BI17" s="626"/>
      <c r="BJ17" s="626"/>
      <c r="BK17" s="626"/>
      <c r="BL17" s="626"/>
      <c r="BM17" s="626"/>
      <c r="BN17" s="627"/>
      <c r="BO17" s="685" t="s">
        <v>186</v>
      </c>
      <c r="BP17" s="685"/>
      <c r="BQ17" s="685"/>
      <c r="BR17" s="685"/>
      <c r="BS17" s="631" t="s">
        <v>186</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12873133</v>
      </c>
      <c r="CS17" s="626"/>
      <c r="CT17" s="626"/>
      <c r="CU17" s="626"/>
      <c r="CV17" s="626"/>
      <c r="CW17" s="626"/>
      <c r="CX17" s="626"/>
      <c r="CY17" s="627"/>
      <c r="CZ17" s="685">
        <v>12.9</v>
      </c>
      <c r="DA17" s="685"/>
      <c r="DB17" s="685"/>
      <c r="DC17" s="685"/>
      <c r="DD17" s="631" t="s">
        <v>186</v>
      </c>
      <c r="DE17" s="626"/>
      <c r="DF17" s="626"/>
      <c r="DG17" s="626"/>
      <c r="DH17" s="626"/>
      <c r="DI17" s="626"/>
      <c r="DJ17" s="626"/>
      <c r="DK17" s="626"/>
      <c r="DL17" s="626"/>
      <c r="DM17" s="626"/>
      <c r="DN17" s="626"/>
      <c r="DO17" s="626"/>
      <c r="DP17" s="627"/>
      <c r="DQ17" s="631">
        <v>12673180</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9824599</v>
      </c>
      <c r="S18" s="626"/>
      <c r="T18" s="626"/>
      <c r="U18" s="626"/>
      <c r="V18" s="626"/>
      <c r="W18" s="626"/>
      <c r="X18" s="626"/>
      <c r="Y18" s="627"/>
      <c r="Z18" s="685">
        <v>9.6</v>
      </c>
      <c r="AA18" s="685"/>
      <c r="AB18" s="685"/>
      <c r="AC18" s="685"/>
      <c r="AD18" s="686">
        <v>7643075</v>
      </c>
      <c r="AE18" s="686"/>
      <c r="AF18" s="686"/>
      <c r="AG18" s="686"/>
      <c r="AH18" s="686"/>
      <c r="AI18" s="686"/>
      <c r="AJ18" s="686"/>
      <c r="AK18" s="686"/>
      <c r="AL18" s="628">
        <v>13.6</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186</v>
      </c>
      <c r="BH18" s="626"/>
      <c r="BI18" s="626"/>
      <c r="BJ18" s="626"/>
      <c r="BK18" s="626"/>
      <c r="BL18" s="626"/>
      <c r="BM18" s="626"/>
      <c r="BN18" s="627"/>
      <c r="BO18" s="685" t="s">
        <v>186</v>
      </c>
      <c r="BP18" s="685"/>
      <c r="BQ18" s="685"/>
      <c r="BR18" s="685"/>
      <c r="BS18" s="631" t="s">
        <v>186</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v>626</v>
      </c>
      <c r="CS18" s="626"/>
      <c r="CT18" s="626"/>
      <c r="CU18" s="626"/>
      <c r="CV18" s="626"/>
      <c r="CW18" s="626"/>
      <c r="CX18" s="626"/>
      <c r="CY18" s="627"/>
      <c r="CZ18" s="685">
        <v>0</v>
      </c>
      <c r="DA18" s="685"/>
      <c r="DB18" s="685"/>
      <c r="DC18" s="685"/>
      <c r="DD18" s="631" t="s">
        <v>186</v>
      </c>
      <c r="DE18" s="626"/>
      <c r="DF18" s="626"/>
      <c r="DG18" s="626"/>
      <c r="DH18" s="626"/>
      <c r="DI18" s="626"/>
      <c r="DJ18" s="626"/>
      <c r="DK18" s="626"/>
      <c r="DL18" s="626"/>
      <c r="DM18" s="626"/>
      <c r="DN18" s="626"/>
      <c r="DO18" s="626"/>
      <c r="DP18" s="627"/>
      <c r="DQ18" s="631">
        <v>626</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7643075</v>
      </c>
      <c r="S19" s="626"/>
      <c r="T19" s="626"/>
      <c r="U19" s="626"/>
      <c r="V19" s="626"/>
      <c r="W19" s="626"/>
      <c r="X19" s="626"/>
      <c r="Y19" s="627"/>
      <c r="Z19" s="685">
        <v>7.5</v>
      </c>
      <c r="AA19" s="685"/>
      <c r="AB19" s="685"/>
      <c r="AC19" s="685"/>
      <c r="AD19" s="686">
        <v>7643075</v>
      </c>
      <c r="AE19" s="686"/>
      <c r="AF19" s="686"/>
      <c r="AG19" s="686"/>
      <c r="AH19" s="686"/>
      <c r="AI19" s="686"/>
      <c r="AJ19" s="686"/>
      <c r="AK19" s="686"/>
      <c r="AL19" s="628">
        <v>13.6</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3316018</v>
      </c>
      <c r="BH19" s="626"/>
      <c r="BI19" s="626"/>
      <c r="BJ19" s="626"/>
      <c r="BK19" s="626"/>
      <c r="BL19" s="626"/>
      <c r="BM19" s="626"/>
      <c r="BN19" s="627"/>
      <c r="BO19" s="685">
        <v>7.4</v>
      </c>
      <c r="BP19" s="685"/>
      <c r="BQ19" s="685"/>
      <c r="BR19" s="685"/>
      <c r="BS19" s="631" t="s">
        <v>186</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186</v>
      </c>
      <c r="CS19" s="626"/>
      <c r="CT19" s="626"/>
      <c r="CU19" s="626"/>
      <c r="CV19" s="626"/>
      <c r="CW19" s="626"/>
      <c r="CX19" s="626"/>
      <c r="CY19" s="627"/>
      <c r="CZ19" s="685" t="s">
        <v>186</v>
      </c>
      <c r="DA19" s="685"/>
      <c r="DB19" s="685"/>
      <c r="DC19" s="685"/>
      <c r="DD19" s="631" t="s">
        <v>186</v>
      </c>
      <c r="DE19" s="626"/>
      <c r="DF19" s="626"/>
      <c r="DG19" s="626"/>
      <c r="DH19" s="626"/>
      <c r="DI19" s="626"/>
      <c r="DJ19" s="626"/>
      <c r="DK19" s="626"/>
      <c r="DL19" s="626"/>
      <c r="DM19" s="626"/>
      <c r="DN19" s="626"/>
      <c r="DO19" s="626"/>
      <c r="DP19" s="627"/>
      <c r="DQ19" s="631" t="s">
        <v>186</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2181524</v>
      </c>
      <c r="S20" s="626"/>
      <c r="T20" s="626"/>
      <c r="U20" s="626"/>
      <c r="V20" s="626"/>
      <c r="W20" s="626"/>
      <c r="X20" s="626"/>
      <c r="Y20" s="627"/>
      <c r="Z20" s="685">
        <v>2.1</v>
      </c>
      <c r="AA20" s="685"/>
      <c r="AB20" s="685"/>
      <c r="AC20" s="685"/>
      <c r="AD20" s="686" t="s">
        <v>186</v>
      </c>
      <c r="AE20" s="686"/>
      <c r="AF20" s="686"/>
      <c r="AG20" s="686"/>
      <c r="AH20" s="686"/>
      <c r="AI20" s="686"/>
      <c r="AJ20" s="686"/>
      <c r="AK20" s="686"/>
      <c r="AL20" s="628" t="s">
        <v>186</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3316018</v>
      </c>
      <c r="BH20" s="626"/>
      <c r="BI20" s="626"/>
      <c r="BJ20" s="626"/>
      <c r="BK20" s="626"/>
      <c r="BL20" s="626"/>
      <c r="BM20" s="626"/>
      <c r="BN20" s="627"/>
      <c r="BO20" s="685">
        <v>7.4</v>
      </c>
      <c r="BP20" s="685"/>
      <c r="BQ20" s="685"/>
      <c r="BR20" s="685"/>
      <c r="BS20" s="631" t="s">
        <v>186</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99933149</v>
      </c>
      <c r="CS20" s="626"/>
      <c r="CT20" s="626"/>
      <c r="CU20" s="626"/>
      <c r="CV20" s="626"/>
      <c r="CW20" s="626"/>
      <c r="CX20" s="626"/>
      <c r="CY20" s="627"/>
      <c r="CZ20" s="685">
        <v>100</v>
      </c>
      <c r="DA20" s="685"/>
      <c r="DB20" s="685"/>
      <c r="DC20" s="685"/>
      <c r="DD20" s="631">
        <v>9842840</v>
      </c>
      <c r="DE20" s="626"/>
      <c r="DF20" s="626"/>
      <c r="DG20" s="626"/>
      <c r="DH20" s="626"/>
      <c r="DI20" s="626"/>
      <c r="DJ20" s="626"/>
      <c r="DK20" s="626"/>
      <c r="DL20" s="626"/>
      <c r="DM20" s="626"/>
      <c r="DN20" s="626"/>
      <c r="DO20" s="626"/>
      <c r="DP20" s="627"/>
      <c r="DQ20" s="631">
        <v>65722645</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186</v>
      </c>
      <c r="S21" s="626"/>
      <c r="T21" s="626"/>
      <c r="U21" s="626"/>
      <c r="V21" s="626"/>
      <c r="W21" s="626"/>
      <c r="X21" s="626"/>
      <c r="Y21" s="627"/>
      <c r="Z21" s="685" t="s">
        <v>186</v>
      </c>
      <c r="AA21" s="685"/>
      <c r="AB21" s="685"/>
      <c r="AC21" s="685"/>
      <c r="AD21" s="686" t="s">
        <v>186</v>
      </c>
      <c r="AE21" s="686"/>
      <c r="AF21" s="686"/>
      <c r="AG21" s="686"/>
      <c r="AH21" s="686"/>
      <c r="AI21" s="686"/>
      <c r="AJ21" s="686"/>
      <c r="AK21" s="686"/>
      <c r="AL21" s="628" t="s">
        <v>186</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65636</v>
      </c>
      <c r="BH21" s="626"/>
      <c r="BI21" s="626"/>
      <c r="BJ21" s="626"/>
      <c r="BK21" s="626"/>
      <c r="BL21" s="626"/>
      <c r="BM21" s="626"/>
      <c r="BN21" s="627"/>
      <c r="BO21" s="685">
        <v>0.1</v>
      </c>
      <c r="BP21" s="685"/>
      <c r="BQ21" s="685"/>
      <c r="BR21" s="685"/>
      <c r="BS21" s="631" t="s">
        <v>186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61505293</v>
      </c>
      <c r="S22" s="626"/>
      <c r="T22" s="626"/>
      <c r="U22" s="626"/>
      <c r="V22" s="626"/>
      <c r="W22" s="626"/>
      <c r="X22" s="626"/>
      <c r="Y22" s="627"/>
      <c r="Z22" s="685">
        <v>60.3</v>
      </c>
      <c r="AA22" s="685"/>
      <c r="AB22" s="685"/>
      <c r="AC22" s="685"/>
      <c r="AD22" s="686">
        <v>56073387</v>
      </c>
      <c r="AE22" s="686"/>
      <c r="AF22" s="686"/>
      <c r="AG22" s="686"/>
      <c r="AH22" s="686"/>
      <c r="AI22" s="686"/>
      <c r="AJ22" s="686"/>
      <c r="AK22" s="686"/>
      <c r="AL22" s="628">
        <v>99.7</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246</v>
      </c>
      <c r="BH22" s="626"/>
      <c r="BI22" s="626"/>
      <c r="BJ22" s="626"/>
      <c r="BK22" s="626"/>
      <c r="BL22" s="626"/>
      <c r="BM22" s="626"/>
      <c r="BN22" s="627"/>
      <c r="BO22" s="685" t="s">
        <v>186</v>
      </c>
      <c r="BP22" s="685"/>
      <c r="BQ22" s="685"/>
      <c r="BR22" s="685"/>
      <c r="BS22" s="631" t="s">
        <v>186</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38762</v>
      </c>
      <c r="S23" s="626"/>
      <c r="T23" s="626"/>
      <c r="U23" s="626"/>
      <c r="V23" s="626"/>
      <c r="W23" s="626"/>
      <c r="X23" s="626"/>
      <c r="Y23" s="627"/>
      <c r="Z23" s="685">
        <v>0</v>
      </c>
      <c r="AA23" s="685"/>
      <c r="AB23" s="685"/>
      <c r="AC23" s="685"/>
      <c r="AD23" s="686">
        <v>38762</v>
      </c>
      <c r="AE23" s="686"/>
      <c r="AF23" s="686"/>
      <c r="AG23" s="686"/>
      <c r="AH23" s="686"/>
      <c r="AI23" s="686"/>
      <c r="AJ23" s="686"/>
      <c r="AK23" s="686"/>
      <c r="AL23" s="628">
        <v>0.1</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3250382</v>
      </c>
      <c r="BH23" s="626"/>
      <c r="BI23" s="626"/>
      <c r="BJ23" s="626"/>
      <c r="BK23" s="626"/>
      <c r="BL23" s="626"/>
      <c r="BM23" s="626"/>
      <c r="BN23" s="627"/>
      <c r="BO23" s="685">
        <v>7.3</v>
      </c>
      <c r="BP23" s="685"/>
      <c r="BQ23" s="685"/>
      <c r="BR23" s="685"/>
      <c r="BS23" s="631" t="s">
        <v>186</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294106</v>
      </c>
      <c r="S24" s="626"/>
      <c r="T24" s="626"/>
      <c r="U24" s="626"/>
      <c r="V24" s="626"/>
      <c r="W24" s="626"/>
      <c r="X24" s="626"/>
      <c r="Y24" s="627"/>
      <c r="Z24" s="685">
        <v>0.3</v>
      </c>
      <c r="AA24" s="685"/>
      <c r="AB24" s="685"/>
      <c r="AC24" s="685"/>
      <c r="AD24" s="686" t="s">
        <v>186</v>
      </c>
      <c r="AE24" s="686"/>
      <c r="AF24" s="686"/>
      <c r="AG24" s="686"/>
      <c r="AH24" s="686"/>
      <c r="AI24" s="686"/>
      <c r="AJ24" s="686"/>
      <c r="AK24" s="686"/>
      <c r="AL24" s="628" t="s">
        <v>186</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186</v>
      </c>
      <c r="BH24" s="626"/>
      <c r="BI24" s="626"/>
      <c r="BJ24" s="626"/>
      <c r="BK24" s="626"/>
      <c r="BL24" s="626"/>
      <c r="BM24" s="626"/>
      <c r="BN24" s="627"/>
      <c r="BO24" s="685" t="s">
        <v>186</v>
      </c>
      <c r="BP24" s="685"/>
      <c r="BQ24" s="685"/>
      <c r="BR24" s="685"/>
      <c r="BS24" s="631" t="s">
        <v>186</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55357684</v>
      </c>
      <c r="CS24" s="689"/>
      <c r="CT24" s="689"/>
      <c r="CU24" s="689"/>
      <c r="CV24" s="689"/>
      <c r="CW24" s="689"/>
      <c r="CX24" s="689"/>
      <c r="CY24" s="735"/>
      <c r="CZ24" s="736">
        <v>55.4</v>
      </c>
      <c r="DA24" s="705"/>
      <c r="DB24" s="705"/>
      <c r="DC24" s="739"/>
      <c r="DD24" s="734">
        <v>36754185</v>
      </c>
      <c r="DE24" s="689"/>
      <c r="DF24" s="689"/>
      <c r="DG24" s="689"/>
      <c r="DH24" s="689"/>
      <c r="DI24" s="689"/>
      <c r="DJ24" s="689"/>
      <c r="DK24" s="735"/>
      <c r="DL24" s="734">
        <v>36498050</v>
      </c>
      <c r="DM24" s="689"/>
      <c r="DN24" s="689"/>
      <c r="DO24" s="689"/>
      <c r="DP24" s="689"/>
      <c r="DQ24" s="689"/>
      <c r="DR24" s="689"/>
      <c r="DS24" s="689"/>
      <c r="DT24" s="689"/>
      <c r="DU24" s="689"/>
      <c r="DV24" s="735"/>
      <c r="DW24" s="736">
        <v>60.2</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1219946</v>
      </c>
      <c r="S25" s="626"/>
      <c r="T25" s="626"/>
      <c r="U25" s="626"/>
      <c r="V25" s="626"/>
      <c r="W25" s="626"/>
      <c r="X25" s="626"/>
      <c r="Y25" s="627"/>
      <c r="Z25" s="685">
        <v>1.2</v>
      </c>
      <c r="AA25" s="685"/>
      <c r="AB25" s="685"/>
      <c r="AC25" s="685"/>
      <c r="AD25" s="686">
        <v>127401</v>
      </c>
      <c r="AE25" s="686"/>
      <c r="AF25" s="686"/>
      <c r="AG25" s="686"/>
      <c r="AH25" s="686"/>
      <c r="AI25" s="686"/>
      <c r="AJ25" s="686"/>
      <c r="AK25" s="686"/>
      <c r="AL25" s="628">
        <v>0.2</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186</v>
      </c>
      <c r="BH25" s="626"/>
      <c r="BI25" s="626"/>
      <c r="BJ25" s="626"/>
      <c r="BK25" s="626"/>
      <c r="BL25" s="626"/>
      <c r="BM25" s="626"/>
      <c r="BN25" s="627"/>
      <c r="BO25" s="685" t="s">
        <v>246</v>
      </c>
      <c r="BP25" s="685"/>
      <c r="BQ25" s="685"/>
      <c r="BR25" s="685"/>
      <c r="BS25" s="631" t="s">
        <v>186</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17127078</v>
      </c>
      <c r="CS25" s="624"/>
      <c r="CT25" s="624"/>
      <c r="CU25" s="624"/>
      <c r="CV25" s="624"/>
      <c r="CW25" s="624"/>
      <c r="CX25" s="624"/>
      <c r="CY25" s="625"/>
      <c r="CZ25" s="628">
        <v>17.100000000000001</v>
      </c>
      <c r="DA25" s="657"/>
      <c r="DB25" s="657"/>
      <c r="DC25" s="658"/>
      <c r="DD25" s="631">
        <v>16014710</v>
      </c>
      <c r="DE25" s="624"/>
      <c r="DF25" s="624"/>
      <c r="DG25" s="624"/>
      <c r="DH25" s="624"/>
      <c r="DI25" s="624"/>
      <c r="DJ25" s="624"/>
      <c r="DK25" s="625"/>
      <c r="DL25" s="631">
        <v>15758575</v>
      </c>
      <c r="DM25" s="624"/>
      <c r="DN25" s="624"/>
      <c r="DO25" s="624"/>
      <c r="DP25" s="624"/>
      <c r="DQ25" s="624"/>
      <c r="DR25" s="624"/>
      <c r="DS25" s="624"/>
      <c r="DT25" s="624"/>
      <c r="DU25" s="624"/>
      <c r="DV25" s="625"/>
      <c r="DW25" s="628">
        <v>26</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342578</v>
      </c>
      <c r="S26" s="626"/>
      <c r="T26" s="626"/>
      <c r="U26" s="626"/>
      <c r="V26" s="626"/>
      <c r="W26" s="626"/>
      <c r="X26" s="626"/>
      <c r="Y26" s="627"/>
      <c r="Z26" s="685">
        <v>0.3</v>
      </c>
      <c r="AA26" s="685"/>
      <c r="AB26" s="685"/>
      <c r="AC26" s="685"/>
      <c r="AD26" s="686" t="s">
        <v>186</v>
      </c>
      <c r="AE26" s="686"/>
      <c r="AF26" s="686"/>
      <c r="AG26" s="686"/>
      <c r="AH26" s="686"/>
      <c r="AI26" s="686"/>
      <c r="AJ26" s="686"/>
      <c r="AK26" s="686"/>
      <c r="AL26" s="628" t="s">
        <v>186</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186</v>
      </c>
      <c r="BH26" s="626"/>
      <c r="BI26" s="626"/>
      <c r="BJ26" s="626"/>
      <c r="BK26" s="626"/>
      <c r="BL26" s="626"/>
      <c r="BM26" s="626"/>
      <c r="BN26" s="627"/>
      <c r="BO26" s="685" t="s">
        <v>186</v>
      </c>
      <c r="BP26" s="685"/>
      <c r="BQ26" s="685"/>
      <c r="BR26" s="685"/>
      <c r="BS26" s="631" t="s">
        <v>186</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12296594</v>
      </c>
      <c r="CS26" s="626"/>
      <c r="CT26" s="626"/>
      <c r="CU26" s="626"/>
      <c r="CV26" s="626"/>
      <c r="CW26" s="626"/>
      <c r="CX26" s="626"/>
      <c r="CY26" s="627"/>
      <c r="CZ26" s="628">
        <v>12.3</v>
      </c>
      <c r="DA26" s="657"/>
      <c r="DB26" s="657"/>
      <c r="DC26" s="658"/>
      <c r="DD26" s="631">
        <v>11344817</v>
      </c>
      <c r="DE26" s="626"/>
      <c r="DF26" s="626"/>
      <c r="DG26" s="626"/>
      <c r="DH26" s="626"/>
      <c r="DI26" s="626"/>
      <c r="DJ26" s="626"/>
      <c r="DK26" s="627"/>
      <c r="DL26" s="631" t="s">
        <v>186</v>
      </c>
      <c r="DM26" s="626"/>
      <c r="DN26" s="626"/>
      <c r="DO26" s="626"/>
      <c r="DP26" s="626"/>
      <c r="DQ26" s="626"/>
      <c r="DR26" s="626"/>
      <c r="DS26" s="626"/>
      <c r="DT26" s="626"/>
      <c r="DU26" s="626"/>
      <c r="DV26" s="627"/>
      <c r="DW26" s="628" t="s">
        <v>186</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15240738</v>
      </c>
      <c r="S27" s="626"/>
      <c r="T27" s="626"/>
      <c r="U27" s="626"/>
      <c r="V27" s="626"/>
      <c r="W27" s="626"/>
      <c r="X27" s="626"/>
      <c r="Y27" s="627"/>
      <c r="Z27" s="685">
        <v>14.9</v>
      </c>
      <c r="AA27" s="685"/>
      <c r="AB27" s="685"/>
      <c r="AC27" s="685"/>
      <c r="AD27" s="686" t="s">
        <v>186</v>
      </c>
      <c r="AE27" s="686"/>
      <c r="AF27" s="686"/>
      <c r="AG27" s="686"/>
      <c r="AH27" s="686"/>
      <c r="AI27" s="686"/>
      <c r="AJ27" s="686"/>
      <c r="AK27" s="686"/>
      <c r="AL27" s="628" t="s">
        <v>186</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44670511</v>
      </c>
      <c r="BH27" s="626"/>
      <c r="BI27" s="626"/>
      <c r="BJ27" s="626"/>
      <c r="BK27" s="626"/>
      <c r="BL27" s="626"/>
      <c r="BM27" s="626"/>
      <c r="BN27" s="627"/>
      <c r="BO27" s="685">
        <v>100</v>
      </c>
      <c r="BP27" s="685"/>
      <c r="BQ27" s="685"/>
      <c r="BR27" s="685"/>
      <c r="BS27" s="631">
        <v>850592</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25357473</v>
      </c>
      <c r="CS27" s="624"/>
      <c r="CT27" s="624"/>
      <c r="CU27" s="624"/>
      <c r="CV27" s="624"/>
      <c r="CW27" s="624"/>
      <c r="CX27" s="624"/>
      <c r="CY27" s="625"/>
      <c r="CZ27" s="628">
        <v>25.4</v>
      </c>
      <c r="DA27" s="657"/>
      <c r="DB27" s="657"/>
      <c r="DC27" s="658"/>
      <c r="DD27" s="631">
        <v>8066295</v>
      </c>
      <c r="DE27" s="624"/>
      <c r="DF27" s="624"/>
      <c r="DG27" s="624"/>
      <c r="DH27" s="624"/>
      <c r="DI27" s="624"/>
      <c r="DJ27" s="624"/>
      <c r="DK27" s="625"/>
      <c r="DL27" s="631">
        <v>8066295</v>
      </c>
      <c r="DM27" s="624"/>
      <c r="DN27" s="624"/>
      <c r="DO27" s="624"/>
      <c r="DP27" s="624"/>
      <c r="DQ27" s="624"/>
      <c r="DR27" s="624"/>
      <c r="DS27" s="624"/>
      <c r="DT27" s="624"/>
      <c r="DU27" s="624"/>
      <c r="DV27" s="625"/>
      <c r="DW27" s="628">
        <v>13.3</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186</v>
      </c>
      <c r="S28" s="626"/>
      <c r="T28" s="626"/>
      <c r="U28" s="626"/>
      <c r="V28" s="626"/>
      <c r="W28" s="626"/>
      <c r="X28" s="626"/>
      <c r="Y28" s="627"/>
      <c r="Z28" s="685" t="s">
        <v>186</v>
      </c>
      <c r="AA28" s="685"/>
      <c r="AB28" s="685"/>
      <c r="AC28" s="685"/>
      <c r="AD28" s="686" t="s">
        <v>186</v>
      </c>
      <c r="AE28" s="686"/>
      <c r="AF28" s="686"/>
      <c r="AG28" s="686"/>
      <c r="AH28" s="686"/>
      <c r="AI28" s="686"/>
      <c r="AJ28" s="686"/>
      <c r="AK28" s="686"/>
      <c r="AL28" s="628" t="s">
        <v>186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12873133</v>
      </c>
      <c r="CS28" s="626"/>
      <c r="CT28" s="626"/>
      <c r="CU28" s="626"/>
      <c r="CV28" s="626"/>
      <c r="CW28" s="626"/>
      <c r="CX28" s="626"/>
      <c r="CY28" s="627"/>
      <c r="CZ28" s="628">
        <v>12.9</v>
      </c>
      <c r="DA28" s="657"/>
      <c r="DB28" s="657"/>
      <c r="DC28" s="658"/>
      <c r="DD28" s="631">
        <v>12673180</v>
      </c>
      <c r="DE28" s="626"/>
      <c r="DF28" s="626"/>
      <c r="DG28" s="626"/>
      <c r="DH28" s="626"/>
      <c r="DI28" s="626"/>
      <c r="DJ28" s="626"/>
      <c r="DK28" s="627"/>
      <c r="DL28" s="631">
        <v>12673180</v>
      </c>
      <c r="DM28" s="626"/>
      <c r="DN28" s="626"/>
      <c r="DO28" s="626"/>
      <c r="DP28" s="626"/>
      <c r="DQ28" s="626"/>
      <c r="DR28" s="626"/>
      <c r="DS28" s="626"/>
      <c r="DT28" s="626"/>
      <c r="DU28" s="626"/>
      <c r="DV28" s="627"/>
      <c r="DW28" s="628">
        <v>20.9</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8713997</v>
      </c>
      <c r="S29" s="626"/>
      <c r="T29" s="626"/>
      <c r="U29" s="626"/>
      <c r="V29" s="626"/>
      <c r="W29" s="626"/>
      <c r="X29" s="626"/>
      <c r="Y29" s="627"/>
      <c r="Z29" s="685">
        <v>8.5</v>
      </c>
      <c r="AA29" s="685"/>
      <c r="AB29" s="685"/>
      <c r="AC29" s="685"/>
      <c r="AD29" s="686" t="s">
        <v>186</v>
      </c>
      <c r="AE29" s="686"/>
      <c r="AF29" s="686"/>
      <c r="AG29" s="686"/>
      <c r="AH29" s="686"/>
      <c r="AI29" s="686"/>
      <c r="AJ29" s="686"/>
      <c r="AK29" s="686"/>
      <c r="AL29" s="628" t="s">
        <v>186</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12872977</v>
      </c>
      <c r="CS29" s="624"/>
      <c r="CT29" s="624"/>
      <c r="CU29" s="624"/>
      <c r="CV29" s="624"/>
      <c r="CW29" s="624"/>
      <c r="CX29" s="624"/>
      <c r="CY29" s="625"/>
      <c r="CZ29" s="628">
        <v>12.9</v>
      </c>
      <c r="DA29" s="657"/>
      <c r="DB29" s="657"/>
      <c r="DC29" s="658"/>
      <c r="DD29" s="631">
        <v>12673024</v>
      </c>
      <c r="DE29" s="624"/>
      <c r="DF29" s="624"/>
      <c r="DG29" s="624"/>
      <c r="DH29" s="624"/>
      <c r="DI29" s="624"/>
      <c r="DJ29" s="624"/>
      <c r="DK29" s="625"/>
      <c r="DL29" s="631">
        <v>12673024</v>
      </c>
      <c r="DM29" s="624"/>
      <c r="DN29" s="624"/>
      <c r="DO29" s="624"/>
      <c r="DP29" s="624"/>
      <c r="DQ29" s="624"/>
      <c r="DR29" s="624"/>
      <c r="DS29" s="624"/>
      <c r="DT29" s="624"/>
      <c r="DU29" s="624"/>
      <c r="DV29" s="625"/>
      <c r="DW29" s="628">
        <v>20.9</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213059</v>
      </c>
      <c r="S30" s="626"/>
      <c r="T30" s="626"/>
      <c r="U30" s="626"/>
      <c r="V30" s="626"/>
      <c r="W30" s="626"/>
      <c r="X30" s="626"/>
      <c r="Y30" s="627"/>
      <c r="Z30" s="685">
        <v>0.2</v>
      </c>
      <c r="AA30" s="685"/>
      <c r="AB30" s="685"/>
      <c r="AC30" s="685"/>
      <c r="AD30" s="686" t="s">
        <v>246</v>
      </c>
      <c r="AE30" s="686"/>
      <c r="AF30" s="686"/>
      <c r="AG30" s="686"/>
      <c r="AH30" s="686"/>
      <c r="AI30" s="686"/>
      <c r="AJ30" s="686"/>
      <c r="AK30" s="686"/>
      <c r="AL30" s="628" t="s">
        <v>186</v>
      </c>
      <c r="AM30" s="629"/>
      <c r="AN30" s="629"/>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99.2</v>
      </c>
      <c r="BH30" s="704"/>
      <c r="BI30" s="704"/>
      <c r="BJ30" s="704"/>
      <c r="BK30" s="704"/>
      <c r="BL30" s="704"/>
      <c r="BM30" s="705">
        <v>96.2</v>
      </c>
      <c r="BN30" s="704"/>
      <c r="BO30" s="704"/>
      <c r="BP30" s="704"/>
      <c r="BQ30" s="706"/>
      <c r="BR30" s="703">
        <v>98.9</v>
      </c>
      <c r="BS30" s="704"/>
      <c r="BT30" s="704"/>
      <c r="BU30" s="704"/>
      <c r="BV30" s="704"/>
      <c r="BW30" s="704"/>
      <c r="BX30" s="705">
        <v>95</v>
      </c>
      <c r="BY30" s="704"/>
      <c r="BZ30" s="704"/>
      <c r="CA30" s="704"/>
      <c r="CB30" s="706"/>
      <c r="CD30" s="709"/>
      <c r="CE30" s="710"/>
      <c r="CF30" s="667" t="s">
        <v>313</v>
      </c>
      <c r="CG30" s="664"/>
      <c r="CH30" s="664"/>
      <c r="CI30" s="664"/>
      <c r="CJ30" s="664"/>
      <c r="CK30" s="664"/>
      <c r="CL30" s="664"/>
      <c r="CM30" s="664"/>
      <c r="CN30" s="664"/>
      <c r="CO30" s="664"/>
      <c r="CP30" s="664"/>
      <c r="CQ30" s="665"/>
      <c r="CR30" s="623">
        <v>11910944</v>
      </c>
      <c r="CS30" s="626"/>
      <c r="CT30" s="626"/>
      <c r="CU30" s="626"/>
      <c r="CV30" s="626"/>
      <c r="CW30" s="626"/>
      <c r="CX30" s="626"/>
      <c r="CY30" s="627"/>
      <c r="CZ30" s="628">
        <v>11.9</v>
      </c>
      <c r="DA30" s="657"/>
      <c r="DB30" s="657"/>
      <c r="DC30" s="658"/>
      <c r="DD30" s="631">
        <v>11710991</v>
      </c>
      <c r="DE30" s="626"/>
      <c r="DF30" s="626"/>
      <c r="DG30" s="626"/>
      <c r="DH30" s="626"/>
      <c r="DI30" s="626"/>
      <c r="DJ30" s="626"/>
      <c r="DK30" s="627"/>
      <c r="DL30" s="631">
        <v>11710991</v>
      </c>
      <c r="DM30" s="626"/>
      <c r="DN30" s="626"/>
      <c r="DO30" s="626"/>
      <c r="DP30" s="626"/>
      <c r="DQ30" s="626"/>
      <c r="DR30" s="626"/>
      <c r="DS30" s="626"/>
      <c r="DT30" s="626"/>
      <c r="DU30" s="626"/>
      <c r="DV30" s="627"/>
      <c r="DW30" s="628">
        <v>19.3</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187837</v>
      </c>
      <c r="S31" s="626"/>
      <c r="T31" s="626"/>
      <c r="U31" s="626"/>
      <c r="V31" s="626"/>
      <c r="W31" s="626"/>
      <c r="X31" s="626"/>
      <c r="Y31" s="627"/>
      <c r="Z31" s="685">
        <v>0.2</v>
      </c>
      <c r="AA31" s="685"/>
      <c r="AB31" s="685"/>
      <c r="AC31" s="685"/>
      <c r="AD31" s="686" t="s">
        <v>186</v>
      </c>
      <c r="AE31" s="686"/>
      <c r="AF31" s="686"/>
      <c r="AG31" s="686"/>
      <c r="AH31" s="686"/>
      <c r="AI31" s="686"/>
      <c r="AJ31" s="686"/>
      <c r="AK31" s="686"/>
      <c r="AL31" s="628" t="s">
        <v>186</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99.2</v>
      </c>
      <c r="BH31" s="624"/>
      <c r="BI31" s="624"/>
      <c r="BJ31" s="624"/>
      <c r="BK31" s="624"/>
      <c r="BL31" s="624"/>
      <c r="BM31" s="629">
        <v>97</v>
      </c>
      <c r="BN31" s="702"/>
      <c r="BO31" s="702"/>
      <c r="BP31" s="702"/>
      <c r="BQ31" s="663"/>
      <c r="BR31" s="701">
        <v>99</v>
      </c>
      <c r="BS31" s="624"/>
      <c r="BT31" s="624"/>
      <c r="BU31" s="624"/>
      <c r="BV31" s="624"/>
      <c r="BW31" s="624"/>
      <c r="BX31" s="629">
        <v>96.1</v>
      </c>
      <c r="BY31" s="702"/>
      <c r="BZ31" s="702"/>
      <c r="CA31" s="702"/>
      <c r="CB31" s="663"/>
      <c r="CD31" s="709"/>
      <c r="CE31" s="710"/>
      <c r="CF31" s="667" t="s">
        <v>317</v>
      </c>
      <c r="CG31" s="664"/>
      <c r="CH31" s="664"/>
      <c r="CI31" s="664"/>
      <c r="CJ31" s="664"/>
      <c r="CK31" s="664"/>
      <c r="CL31" s="664"/>
      <c r="CM31" s="664"/>
      <c r="CN31" s="664"/>
      <c r="CO31" s="664"/>
      <c r="CP31" s="664"/>
      <c r="CQ31" s="665"/>
      <c r="CR31" s="623">
        <v>962033</v>
      </c>
      <c r="CS31" s="624"/>
      <c r="CT31" s="624"/>
      <c r="CU31" s="624"/>
      <c r="CV31" s="624"/>
      <c r="CW31" s="624"/>
      <c r="CX31" s="624"/>
      <c r="CY31" s="625"/>
      <c r="CZ31" s="628">
        <v>1</v>
      </c>
      <c r="DA31" s="657"/>
      <c r="DB31" s="657"/>
      <c r="DC31" s="658"/>
      <c r="DD31" s="631">
        <v>962033</v>
      </c>
      <c r="DE31" s="624"/>
      <c r="DF31" s="624"/>
      <c r="DG31" s="624"/>
      <c r="DH31" s="624"/>
      <c r="DI31" s="624"/>
      <c r="DJ31" s="624"/>
      <c r="DK31" s="625"/>
      <c r="DL31" s="631">
        <v>962033</v>
      </c>
      <c r="DM31" s="624"/>
      <c r="DN31" s="624"/>
      <c r="DO31" s="624"/>
      <c r="DP31" s="624"/>
      <c r="DQ31" s="624"/>
      <c r="DR31" s="624"/>
      <c r="DS31" s="624"/>
      <c r="DT31" s="624"/>
      <c r="DU31" s="624"/>
      <c r="DV31" s="625"/>
      <c r="DW31" s="628">
        <v>1.6</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1126496</v>
      </c>
      <c r="S32" s="626"/>
      <c r="T32" s="626"/>
      <c r="U32" s="626"/>
      <c r="V32" s="626"/>
      <c r="W32" s="626"/>
      <c r="X32" s="626"/>
      <c r="Y32" s="627"/>
      <c r="Z32" s="685">
        <v>1.1000000000000001</v>
      </c>
      <c r="AA32" s="685"/>
      <c r="AB32" s="685"/>
      <c r="AC32" s="685"/>
      <c r="AD32" s="686" t="s">
        <v>246</v>
      </c>
      <c r="AE32" s="686"/>
      <c r="AF32" s="686"/>
      <c r="AG32" s="686"/>
      <c r="AH32" s="686"/>
      <c r="AI32" s="686"/>
      <c r="AJ32" s="686"/>
      <c r="AK32" s="686"/>
      <c r="AL32" s="628" t="s">
        <v>186</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99.1</v>
      </c>
      <c r="BH32" s="639"/>
      <c r="BI32" s="639"/>
      <c r="BJ32" s="639"/>
      <c r="BK32" s="639"/>
      <c r="BL32" s="639"/>
      <c r="BM32" s="683">
        <v>95.2</v>
      </c>
      <c r="BN32" s="639"/>
      <c r="BO32" s="639"/>
      <c r="BP32" s="639"/>
      <c r="BQ32" s="676"/>
      <c r="BR32" s="700">
        <v>98.8</v>
      </c>
      <c r="BS32" s="639"/>
      <c r="BT32" s="639"/>
      <c r="BU32" s="639"/>
      <c r="BV32" s="639"/>
      <c r="BW32" s="639"/>
      <c r="BX32" s="683">
        <v>93.6</v>
      </c>
      <c r="BY32" s="639"/>
      <c r="BZ32" s="639"/>
      <c r="CA32" s="639"/>
      <c r="CB32" s="676"/>
      <c r="CD32" s="711"/>
      <c r="CE32" s="712"/>
      <c r="CF32" s="667" t="s">
        <v>320</v>
      </c>
      <c r="CG32" s="664"/>
      <c r="CH32" s="664"/>
      <c r="CI32" s="664"/>
      <c r="CJ32" s="664"/>
      <c r="CK32" s="664"/>
      <c r="CL32" s="664"/>
      <c r="CM32" s="664"/>
      <c r="CN32" s="664"/>
      <c r="CO32" s="664"/>
      <c r="CP32" s="664"/>
      <c r="CQ32" s="665"/>
      <c r="CR32" s="623">
        <v>156</v>
      </c>
      <c r="CS32" s="626"/>
      <c r="CT32" s="626"/>
      <c r="CU32" s="626"/>
      <c r="CV32" s="626"/>
      <c r="CW32" s="626"/>
      <c r="CX32" s="626"/>
      <c r="CY32" s="627"/>
      <c r="CZ32" s="628">
        <v>0</v>
      </c>
      <c r="DA32" s="657"/>
      <c r="DB32" s="657"/>
      <c r="DC32" s="658"/>
      <c r="DD32" s="631">
        <v>156</v>
      </c>
      <c r="DE32" s="626"/>
      <c r="DF32" s="626"/>
      <c r="DG32" s="626"/>
      <c r="DH32" s="626"/>
      <c r="DI32" s="626"/>
      <c r="DJ32" s="626"/>
      <c r="DK32" s="627"/>
      <c r="DL32" s="631">
        <v>156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745505</v>
      </c>
      <c r="S33" s="626"/>
      <c r="T33" s="626"/>
      <c r="U33" s="626"/>
      <c r="V33" s="626"/>
      <c r="W33" s="626"/>
      <c r="X33" s="626"/>
      <c r="Y33" s="627"/>
      <c r="Z33" s="685">
        <v>0.7</v>
      </c>
      <c r="AA33" s="685"/>
      <c r="AB33" s="685"/>
      <c r="AC33" s="685"/>
      <c r="AD33" s="686" t="s">
        <v>186</v>
      </c>
      <c r="AE33" s="686"/>
      <c r="AF33" s="686"/>
      <c r="AG33" s="686"/>
      <c r="AH33" s="686"/>
      <c r="AI33" s="686"/>
      <c r="AJ33" s="686"/>
      <c r="AK33" s="686"/>
      <c r="AL33" s="628" t="s">
        <v>186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34535910</v>
      </c>
      <c r="CS33" s="624"/>
      <c r="CT33" s="624"/>
      <c r="CU33" s="624"/>
      <c r="CV33" s="624"/>
      <c r="CW33" s="624"/>
      <c r="CX33" s="624"/>
      <c r="CY33" s="625"/>
      <c r="CZ33" s="628">
        <v>34.6</v>
      </c>
      <c r="DA33" s="657"/>
      <c r="DB33" s="657"/>
      <c r="DC33" s="658"/>
      <c r="DD33" s="631">
        <v>27118045</v>
      </c>
      <c r="DE33" s="624"/>
      <c r="DF33" s="624"/>
      <c r="DG33" s="624"/>
      <c r="DH33" s="624"/>
      <c r="DI33" s="624"/>
      <c r="DJ33" s="624"/>
      <c r="DK33" s="625"/>
      <c r="DL33" s="631">
        <v>20802380</v>
      </c>
      <c r="DM33" s="624"/>
      <c r="DN33" s="624"/>
      <c r="DO33" s="624"/>
      <c r="DP33" s="624"/>
      <c r="DQ33" s="624"/>
      <c r="DR33" s="624"/>
      <c r="DS33" s="624"/>
      <c r="DT33" s="624"/>
      <c r="DU33" s="624"/>
      <c r="DV33" s="625"/>
      <c r="DW33" s="628">
        <v>34.299999999999997</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3100362</v>
      </c>
      <c r="S34" s="626"/>
      <c r="T34" s="626"/>
      <c r="U34" s="626"/>
      <c r="V34" s="626"/>
      <c r="W34" s="626"/>
      <c r="X34" s="626"/>
      <c r="Y34" s="627"/>
      <c r="Z34" s="685">
        <v>3</v>
      </c>
      <c r="AA34" s="685"/>
      <c r="AB34" s="685"/>
      <c r="AC34" s="685"/>
      <c r="AD34" s="686">
        <v>529</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13285417</v>
      </c>
      <c r="CS34" s="626"/>
      <c r="CT34" s="626"/>
      <c r="CU34" s="626"/>
      <c r="CV34" s="626"/>
      <c r="CW34" s="626"/>
      <c r="CX34" s="626"/>
      <c r="CY34" s="627"/>
      <c r="CZ34" s="628">
        <v>13.3</v>
      </c>
      <c r="DA34" s="657"/>
      <c r="DB34" s="657"/>
      <c r="DC34" s="658"/>
      <c r="DD34" s="631">
        <v>10842643</v>
      </c>
      <c r="DE34" s="626"/>
      <c r="DF34" s="626"/>
      <c r="DG34" s="626"/>
      <c r="DH34" s="626"/>
      <c r="DI34" s="626"/>
      <c r="DJ34" s="626"/>
      <c r="DK34" s="627"/>
      <c r="DL34" s="631">
        <v>8350721</v>
      </c>
      <c r="DM34" s="626"/>
      <c r="DN34" s="626"/>
      <c r="DO34" s="626"/>
      <c r="DP34" s="626"/>
      <c r="DQ34" s="626"/>
      <c r="DR34" s="626"/>
      <c r="DS34" s="626"/>
      <c r="DT34" s="626"/>
      <c r="DU34" s="626"/>
      <c r="DV34" s="627"/>
      <c r="DW34" s="628">
        <v>13.8</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9280955</v>
      </c>
      <c r="S35" s="626"/>
      <c r="T35" s="626"/>
      <c r="U35" s="626"/>
      <c r="V35" s="626"/>
      <c r="W35" s="626"/>
      <c r="X35" s="626"/>
      <c r="Y35" s="627"/>
      <c r="Z35" s="685">
        <v>9.1</v>
      </c>
      <c r="AA35" s="685"/>
      <c r="AB35" s="685"/>
      <c r="AC35" s="685"/>
      <c r="AD35" s="686" t="s">
        <v>186</v>
      </c>
      <c r="AE35" s="686"/>
      <c r="AF35" s="686"/>
      <c r="AG35" s="686"/>
      <c r="AH35" s="686"/>
      <c r="AI35" s="686"/>
      <c r="AJ35" s="686"/>
      <c r="AK35" s="686"/>
      <c r="AL35" s="628" t="s">
        <v>186</v>
      </c>
      <c r="AM35" s="629"/>
      <c r="AN35" s="629"/>
      <c r="AO35" s="687"/>
      <c r="AP35" s="234"/>
      <c r="AQ35" s="691" t="s">
        <v>328</v>
      </c>
      <c r="AR35" s="692"/>
      <c r="AS35" s="692"/>
      <c r="AT35" s="692"/>
      <c r="AU35" s="692"/>
      <c r="AV35" s="692"/>
      <c r="AW35" s="692"/>
      <c r="AX35" s="692"/>
      <c r="AY35" s="693"/>
      <c r="AZ35" s="688">
        <v>12821015</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119927</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852019</v>
      </c>
      <c r="CS35" s="624"/>
      <c r="CT35" s="624"/>
      <c r="CU35" s="624"/>
      <c r="CV35" s="624"/>
      <c r="CW35" s="624"/>
      <c r="CX35" s="624"/>
      <c r="CY35" s="625"/>
      <c r="CZ35" s="628">
        <v>0.9</v>
      </c>
      <c r="DA35" s="657"/>
      <c r="DB35" s="657"/>
      <c r="DC35" s="658"/>
      <c r="DD35" s="631">
        <v>633709</v>
      </c>
      <c r="DE35" s="624"/>
      <c r="DF35" s="624"/>
      <c r="DG35" s="624"/>
      <c r="DH35" s="624"/>
      <c r="DI35" s="624"/>
      <c r="DJ35" s="624"/>
      <c r="DK35" s="625"/>
      <c r="DL35" s="631">
        <v>633709</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186</v>
      </c>
      <c r="S36" s="626"/>
      <c r="T36" s="626"/>
      <c r="U36" s="626"/>
      <c r="V36" s="626"/>
      <c r="W36" s="626"/>
      <c r="X36" s="626"/>
      <c r="Y36" s="627"/>
      <c r="Z36" s="685" t="s">
        <v>186</v>
      </c>
      <c r="AA36" s="685"/>
      <c r="AB36" s="685"/>
      <c r="AC36" s="685"/>
      <c r="AD36" s="686" t="s">
        <v>186</v>
      </c>
      <c r="AE36" s="686"/>
      <c r="AF36" s="686"/>
      <c r="AG36" s="686"/>
      <c r="AH36" s="686"/>
      <c r="AI36" s="686"/>
      <c r="AJ36" s="686"/>
      <c r="AK36" s="686"/>
      <c r="AL36" s="628" t="s">
        <v>186</v>
      </c>
      <c r="AM36" s="629"/>
      <c r="AN36" s="629"/>
      <c r="AO36" s="687"/>
      <c r="AQ36" s="660" t="s">
        <v>332</v>
      </c>
      <c r="AR36" s="661"/>
      <c r="AS36" s="661"/>
      <c r="AT36" s="661"/>
      <c r="AU36" s="661"/>
      <c r="AV36" s="661"/>
      <c r="AW36" s="661"/>
      <c r="AX36" s="661"/>
      <c r="AY36" s="662"/>
      <c r="AZ36" s="623">
        <v>3560837</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-58986</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9274737</v>
      </c>
      <c r="CS36" s="626"/>
      <c r="CT36" s="626"/>
      <c r="CU36" s="626"/>
      <c r="CV36" s="626"/>
      <c r="CW36" s="626"/>
      <c r="CX36" s="626"/>
      <c r="CY36" s="627"/>
      <c r="CZ36" s="628">
        <v>9.3000000000000007</v>
      </c>
      <c r="DA36" s="657"/>
      <c r="DB36" s="657"/>
      <c r="DC36" s="658"/>
      <c r="DD36" s="631">
        <v>7346725</v>
      </c>
      <c r="DE36" s="626"/>
      <c r="DF36" s="626"/>
      <c r="DG36" s="626"/>
      <c r="DH36" s="626"/>
      <c r="DI36" s="626"/>
      <c r="DJ36" s="626"/>
      <c r="DK36" s="627"/>
      <c r="DL36" s="631">
        <v>4738123</v>
      </c>
      <c r="DM36" s="626"/>
      <c r="DN36" s="626"/>
      <c r="DO36" s="626"/>
      <c r="DP36" s="626"/>
      <c r="DQ36" s="626"/>
      <c r="DR36" s="626"/>
      <c r="DS36" s="626"/>
      <c r="DT36" s="626"/>
      <c r="DU36" s="626"/>
      <c r="DV36" s="627"/>
      <c r="DW36" s="628">
        <v>7.8</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4378755</v>
      </c>
      <c r="S37" s="626"/>
      <c r="T37" s="626"/>
      <c r="U37" s="626"/>
      <c r="V37" s="626"/>
      <c r="W37" s="626"/>
      <c r="X37" s="626"/>
      <c r="Y37" s="627"/>
      <c r="Z37" s="685">
        <v>4.3</v>
      </c>
      <c r="AA37" s="685"/>
      <c r="AB37" s="685"/>
      <c r="AC37" s="685"/>
      <c r="AD37" s="686" t="s">
        <v>246</v>
      </c>
      <c r="AE37" s="686"/>
      <c r="AF37" s="686"/>
      <c r="AG37" s="686"/>
      <c r="AH37" s="686"/>
      <c r="AI37" s="686"/>
      <c r="AJ37" s="686"/>
      <c r="AK37" s="686"/>
      <c r="AL37" s="628" t="s">
        <v>186</v>
      </c>
      <c r="AM37" s="629"/>
      <c r="AN37" s="629"/>
      <c r="AO37" s="687"/>
      <c r="AQ37" s="660" t="s">
        <v>336</v>
      </c>
      <c r="AR37" s="661"/>
      <c r="AS37" s="661"/>
      <c r="AT37" s="661"/>
      <c r="AU37" s="661"/>
      <c r="AV37" s="661"/>
      <c r="AW37" s="661"/>
      <c r="AX37" s="661"/>
      <c r="AY37" s="662"/>
      <c r="AZ37" s="623">
        <v>272725</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30117</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587606</v>
      </c>
      <c r="CS37" s="624"/>
      <c r="CT37" s="624"/>
      <c r="CU37" s="624"/>
      <c r="CV37" s="624"/>
      <c r="CW37" s="624"/>
      <c r="CX37" s="624"/>
      <c r="CY37" s="625"/>
      <c r="CZ37" s="628">
        <v>0.6</v>
      </c>
      <c r="DA37" s="657"/>
      <c r="DB37" s="657"/>
      <c r="DC37" s="658"/>
      <c r="DD37" s="631">
        <v>587606</v>
      </c>
      <c r="DE37" s="624"/>
      <c r="DF37" s="624"/>
      <c r="DG37" s="624"/>
      <c r="DH37" s="624"/>
      <c r="DI37" s="624"/>
      <c r="DJ37" s="624"/>
      <c r="DK37" s="625"/>
      <c r="DL37" s="631">
        <v>587606</v>
      </c>
      <c r="DM37" s="624"/>
      <c r="DN37" s="624"/>
      <c r="DO37" s="624"/>
      <c r="DP37" s="624"/>
      <c r="DQ37" s="624"/>
      <c r="DR37" s="624"/>
      <c r="DS37" s="624"/>
      <c r="DT37" s="624"/>
      <c r="DU37" s="624"/>
      <c r="DV37" s="625"/>
      <c r="DW37" s="628">
        <v>1</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102009634</v>
      </c>
      <c r="S38" s="675"/>
      <c r="T38" s="675"/>
      <c r="U38" s="675"/>
      <c r="V38" s="675"/>
      <c r="W38" s="675"/>
      <c r="X38" s="675"/>
      <c r="Y38" s="680"/>
      <c r="Z38" s="681">
        <v>100</v>
      </c>
      <c r="AA38" s="681"/>
      <c r="AB38" s="681"/>
      <c r="AC38" s="681"/>
      <c r="AD38" s="682">
        <v>56240079</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221000</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46035</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9537027</v>
      </c>
      <c r="CS38" s="626"/>
      <c r="CT38" s="626"/>
      <c r="CU38" s="626"/>
      <c r="CV38" s="626"/>
      <c r="CW38" s="626"/>
      <c r="CX38" s="626"/>
      <c r="CY38" s="627"/>
      <c r="CZ38" s="628">
        <v>9.5</v>
      </c>
      <c r="DA38" s="657"/>
      <c r="DB38" s="657"/>
      <c r="DC38" s="658"/>
      <c r="DD38" s="631">
        <v>8162733</v>
      </c>
      <c r="DE38" s="626"/>
      <c r="DF38" s="626"/>
      <c r="DG38" s="626"/>
      <c r="DH38" s="626"/>
      <c r="DI38" s="626"/>
      <c r="DJ38" s="626"/>
      <c r="DK38" s="627"/>
      <c r="DL38" s="631">
        <v>7079827</v>
      </c>
      <c r="DM38" s="626"/>
      <c r="DN38" s="626"/>
      <c r="DO38" s="626"/>
      <c r="DP38" s="626"/>
      <c r="DQ38" s="626"/>
      <c r="DR38" s="626"/>
      <c r="DS38" s="626"/>
      <c r="DT38" s="626"/>
      <c r="DU38" s="626"/>
      <c r="DV38" s="627"/>
      <c r="DW38" s="628">
        <v>11.7</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v>44700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111</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47678</v>
      </c>
      <c r="CS39" s="624"/>
      <c r="CT39" s="624"/>
      <c r="CU39" s="624"/>
      <c r="CV39" s="624"/>
      <c r="CW39" s="624"/>
      <c r="CX39" s="624"/>
      <c r="CY39" s="625"/>
      <c r="CZ39" s="628">
        <v>0</v>
      </c>
      <c r="DA39" s="657"/>
      <c r="DB39" s="657"/>
      <c r="DC39" s="658"/>
      <c r="DD39" s="631">
        <v>2099</v>
      </c>
      <c r="DE39" s="624"/>
      <c r="DF39" s="624"/>
      <c r="DG39" s="624"/>
      <c r="DH39" s="624"/>
      <c r="DI39" s="624"/>
      <c r="DJ39" s="624"/>
      <c r="DK39" s="625"/>
      <c r="DL39" s="631" t="s">
        <v>186</v>
      </c>
      <c r="DM39" s="624"/>
      <c r="DN39" s="624"/>
      <c r="DO39" s="624"/>
      <c r="DP39" s="624"/>
      <c r="DQ39" s="624"/>
      <c r="DR39" s="624"/>
      <c r="DS39" s="624"/>
      <c r="DT39" s="624"/>
      <c r="DU39" s="624"/>
      <c r="DV39" s="625"/>
      <c r="DW39" s="628" t="s">
        <v>186</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1766319</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186</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1539032</v>
      </c>
      <c r="CS40" s="626"/>
      <c r="CT40" s="626"/>
      <c r="CU40" s="626"/>
      <c r="CV40" s="626"/>
      <c r="CW40" s="626"/>
      <c r="CX40" s="626"/>
      <c r="CY40" s="627"/>
      <c r="CZ40" s="628">
        <v>1.5</v>
      </c>
      <c r="DA40" s="657"/>
      <c r="DB40" s="657"/>
      <c r="DC40" s="658"/>
      <c r="DD40" s="631">
        <v>130136</v>
      </c>
      <c r="DE40" s="626"/>
      <c r="DF40" s="626"/>
      <c r="DG40" s="626"/>
      <c r="DH40" s="626"/>
      <c r="DI40" s="626"/>
      <c r="DJ40" s="626"/>
      <c r="DK40" s="627"/>
      <c r="DL40" s="631" t="s">
        <v>186</v>
      </c>
      <c r="DM40" s="626"/>
      <c r="DN40" s="626"/>
      <c r="DO40" s="626"/>
      <c r="DP40" s="626"/>
      <c r="DQ40" s="626"/>
      <c r="DR40" s="626"/>
      <c r="DS40" s="626"/>
      <c r="DT40" s="626"/>
      <c r="DU40" s="626"/>
      <c r="DV40" s="627"/>
      <c r="DW40" s="628" t="s">
        <v>186</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6955434</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347</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186</v>
      </c>
      <c r="CS41" s="624"/>
      <c r="CT41" s="624"/>
      <c r="CU41" s="624"/>
      <c r="CV41" s="624"/>
      <c r="CW41" s="624"/>
      <c r="CX41" s="624"/>
      <c r="CY41" s="625"/>
      <c r="CZ41" s="628" t="s">
        <v>186</v>
      </c>
      <c r="DA41" s="657"/>
      <c r="DB41" s="657"/>
      <c r="DC41" s="658"/>
      <c r="DD41" s="631" t="s">
        <v>186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10039555</v>
      </c>
      <c r="CS42" s="626"/>
      <c r="CT42" s="626"/>
      <c r="CU42" s="626"/>
      <c r="CV42" s="626"/>
      <c r="CW42" s="626"/>
      <c r="CX42" s="626"/>
      <c r="CY42" s="627"/>
      <c r="CZ42" s="628">
        <v>10</v>
      </c>
      <c r="DA42" s="629"/>
      <c r="DB42" s="629"/>
      <c r="DC42" s="630"/>
      <c r="DD42" s="631">
        <v>1850415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168871</v>
      </c>
      <c r="CS43" s="624"/>
      <c r="CT43" s="624"/>
      <c r="CU43" s="624"/>
      <c r="CV43" s="624"/>
      <c r="CW43" s="624"/>
      <c r="CX43" s="624"/>
      <c r="CY43" s="625"/>
      <c r="CZ43" s="628">
        <v>0.2</v>
      </c>
      <c r="DA43" s="657"/>
      <c r="DB43" s="657"/>
      <c r="DC43" s="658"/>
      <c r="DD43" s="631">
        <v>90078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9842840</v>
      </c>
      <c r="CS44" s="626"/>
      <c r="CT44" s="626"/>
      <c r="CU44" s="626"/>
      <c r="CV44" s="626"/>
      <c r="CW44" s="626"/>
      <c r="CX44" s="626"/>
      <c r="CY44" s="627"/>
      <c r="CZ44" s="628">
        <v>9.8000000000000007</v>
      </c>
      <c r="DA44" s="629"/>
      <c r="DB44" s="629"/>
      <c r="DC44" s="630"/>
      <c r="DD44" s="631">
        <v>1793798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5552708</v>
      </c>
      <c r="CS45" s="624"/>
      <c r="CT45" s="624"/>
      <c r="CU45" s="624"/>
      <c r="CV45" s="624"/>
      <c r="CW45" s="624"/>
      <c r="CX45" s="624"/>
      <c r="CY45" s="625"/>
      <c r="CZ45" s="628">
        <v>5.6</v>
      </c>
      <c r="DA45" s="657"/>
      <c r="DB45" s="657"/>
      <c r="DC45" s="658"/>
      <c r="DD45" s="631">
        <v>511499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3802051</v>
      </c>
      <c r="CS46" s="626"/>
      <c r="CT46" s="626"/>
      <c r="CU46" s="626"/>
      <c r="CV46" s="626"/>
      <c r="CW46" s="626"/>
      <c r="CX46" s="626"/>
      <c r="CY46" s="627"/>
      <c r="CZ46" s="628">
        <v>3.8</v>
      </c>
      <c r="DA46" s="629"/>
      <c r="DB46" s="629"/>
      <c r="DC46" s="630"/>
      <c r="DD46" s="631">
        <v>1230022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196715</v>
      </c>
      <c r="CS47" s="624"/>
      <c r="CT47" s="624"/>
      <c r="CU47" s="624"/>
      <c r="CV47" s="624"/>
      <c r="CW47" s="624"/>
      <c r="CX47" s="624"/>
      <c r="CY47" s="625"/>
      <c r="CZ47" s="628">
        <v>0.2</v>
      </c>
      <c r="DA47" s="657"/>
      <c r="DB47" s="657"/>
      <c r="DC47" s="658"/>
      <c r="DD47" s="631">
        <v>56617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186</v>
      </c>
      <c r="CS48" s="626"/>
      <c r="CT48" s="626"/>
      <c r="CU48" s="626"/>
      <c r="CV48" s="626"/>
      <c r="CW48" s="626"/>
      <c r="CX48" s="626"/>
      <c r="CY48" s="627"/>
      <c r="CZ48" s="628" t="s">
        <v>246</v>
      </c>
      <c r="DA48" s="629"/>
      <c r="DB48" s="629"/>
      <c r="DC48" s="630"/>
      <c r="DD48" s="631" t="s">
        <v>246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99933149</v>
      </c>
      <c r="CS49" s="639"/>
      <c r="CT49" s="639"/>
      <c r="CU49" s="639"/>
      <c r="CV49" s="639"/>
      <c r="CW49" s="639"/>
      <c r="CX49" s="639"/>
      <c r="CY49" s="640"/>
      <c r="CZ49" s="641">
        <v>100</v>
      </c>
      <c r="DA49" s="642"/>
      <c r="DB49" s="642"/>
      <c r="DC49" s="643"/>
      <c r="DD49" s="644">
        <v>65722645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H3914+RsLqBrxlSOCWMiP8NiXEL0PWg1wVnw1e1q+gLlUVvb1nyoerg7D1iVjuEf6PT3NX9wtlQTKe3iYWt3bw==" saltValue="2l5ldEbD/WsXrS/02Qkl7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60" zoomScale="70" zoomScaleNormal="70" zoomScaleSheetLayoutView="70" workbookViewId="0">
      <selection activeCell="AP60" sqref="AP60:AT6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105761</v>
      </c>
      <c r="R7" s="1156"/>
      <c r="S7" s="1156"/>
      <c r="T7" s="1156"/>
      <c r="U7" s="1156"/>
      <c r="V7" s="1156">
        <v>103709</v>
      </c>
      <c r="W7" s="1156"/>
      <c r="X7" s="1156"/>
      <c r="Y7" s="1156"/>
      <c r="Z7" s="1156"/>
      <c r="AA7" s="1156">
        <v>2052</v>
      </c>
      <c r="AB7" s="1156"/>
      <c r="AC7" s="1156"/>
      <c r="AD7" s="1156"/>
      <c r="AE7" s="1157"/>
      <c r="AF7" s="1158">
        <v>1801</v>
      </c>
      <c r="AG7" s="1159"/>
      <c r="AH7" s="1159"/>
      <c r="AI7" s="1159"/>
      <c r="AJ7" s="1160"/>
      <c r="AK7" s="1142">
        <v>1126</v>
      </c>
      <c r="AL7" s="1143"/>
      <c r="AM7" s="1143"/>
      <c r="AN7" s="1143"/>
      <c r="AO7" s="1143"/>
      <c r="AP7" s="1143">
        <v>146820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610</v>
      </c>
      <c r="BT7" s="1147"/>
      <c r="BU7" s="1147"/>
      <c r="BV7" s="1147"/>
      <c r="BW7" s="1147"/>
      <c r="BX7" s="1147"/>
      <c r="BY7" s="1147"/>
      <c r="BZ7" s="1147"/>
      <c r="CA7" s="1147"/>
      <c r="CB7" s="1147"/>
      <c r="CC7" s="1147"/>
      <c r="CD7" s="1147"/>
      <c r="CE7" s="1147"/>
      <c r="CF7" s="1147"/>
      <c r="CG7" s="1148"/>
      <c r="CH7" s="1139">
        <v>0</v>
      </c>
      <c r="CI7" s="1140"/>
      <c r="CJ7" s="1140"/>
      <c r="CK7" s="1140"/>
      <c r="CL7" s="1141"/>
      <c r="CM7" s="1139">
        <v>248</v>
      </c>
      <c r="CN7" s="1140"/>
      <c r="CO7" s="1140"/>
      <c r="CP7" s="1140"/>
      <c r="CQ7" s="1141"/>
      <c r="CR7" s="1139">
        <v>235</v>
      </c>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387</v>
      </c>
      <c r="C8" s="1089"/>
      <c r="D8" s="1089"/>
      <c r="E8" s="1089"/>
      <c r="F8" s="1089"/>
      <c r="G8" s="1089"/>
      <c r="H8" s="1089"/>
      <c r="I8" s="1089"/>
      <c r="J8" s="1089"/>
      <c r="K8" s="1089"/>
      <c r="L8" s="1089"/>
      <c r="M8" s="1089"/>
      <c r="N8" s="1089"/>
      <c r="O8" s="1089"/>
      <c r="P8" s="1090"/>
      <c r="Q8" s="1094">
        <v>1014</v>
      </c>
      <c r="R8" s="1095"/>
      <c r="S8" s="1095"/>
      <c r="T8" s="1095"/>
      <c r="U8" s="1095"/>
      <c r="V8" s="1095">
        <v>1014</v>
      </c>
      <c r="W8" s="1095"/>
      <c r="X8" s="1095"/>
      <c r="Y8" s="1095"/>
      <c r="Z8" s="1095"/>
      <c r="AA8" s="1095">
        <v>0</v>
      </c>
      <c r="AB8" s="1095"/>
      <c r="AC8" s="1095"/>
      <c r="AD8" s="1095"/>
      <c r="AE8" s="1096"/>
      <c r="AF8" s="1070">
        <v>0</v>
      </c>
      <c r="AG8" s="1071"/>
      <c r="AH8" s="1071"/>
      <c r="AI8" s="1071"/>
      <c r="AJ8" s="1072"/>
      <c r="AK8" s="1137">
        <v>530</v>
      </c>
      <c r="AL8" s="1138"/>
      <c r="AM8" s="1138"/>
      <c r="AN8" s="1138"/>
      <c r="AO8" s="1138"/>
      <c r="AP8" s="1138">
        <v>4112</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611</v>
      </c>
      <c r="BT8" s="1066"/>
      <c r="BU8" s="1066"/>
      <c r="BV8" s="1066"/>
      <c r="BW8" s="1066"/>
      <c r="BX8" s="1066"/>
      <c r="BY8" s="1066"/>
      <c r="BZ8" s="1066"/>
      <c r="CA8" s="1066"/>
      <c r="CB8" s="1066"/>
      <c r="CC8" s="1066"/>
      <c r="CD8" s="1066"/>
      <c r="CE8" s="1066"/>
      <c r="CF8" s="1066"/>
      <c r="CG8" s="1067"/>
      <c r="CH8" s="1040">
        <v>-29</v>
      </c>
      <c r="CI8" s="1041"/>
      <c r="CJ8" s="1041"/>
      <c r="CK8" s="1041"/>
      <c r="CL8" s="1042"/>
      <c r="CM8" s="1040">
        <v>668</v>
      </c>
      <c r="CN8" s="1041"/>
      <c r="CO8" s="1041"/>
      <c r="CP8" s="1041"/>
      <c r="CQ8" s="1042"/>
      <c r="CR8" s="1040">
        <v>65</v>
      </c>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612</v>
      </c>
      <c r="BT9" s="1066"/>
      <c r="BU9" s="1066"/>
      <c r="BV9" s="1066"/>
      <c r="BW9" s="1066"/>
      <c r="BX9" s="1066"/>
      <c r="BY9" s="1066"/>
      <c r="BZ9" s="1066"/>
      <c r="CA9" s="1066"/>
      <c r="CB9" s="1066"/>
      <c r="CC9" s="1066"/>
      <c r="CD9" s="1066"/>
      <c r="CE9" s="1066"/>
      <c r="CF9" s="1066"/>
      <c r="CG9" s="1067"/>
      <c r="CH9" s="1040">
        <v>-2</v>
      </c>
      <c r="CI9" s="1041"/>
      <c r="CJ9" s="1041"/>
      <c r="CK9" s="1041"/>
      <c r="CL9" s="1042"/>
      <c r="CM9" s="1040">
        <v>424</v>
      </c>
      <c r="CN9" s="1041"/>
      <c r="CO9" s="1041"/>
      <c r="CP9" s="1041"/>
      <c r="CQ9" s="1042"/>
      <c r="CR9" s="1040">
        <v>350</v>
      </c>
      <c r="CS9" s="1041"/>
      <c r="CT9" s="1041"/>
      <c r="CU9" s="1041"/>
      <c r="CV9" s="1042"/>
      <c r="CW9" s="1040">
        <v>37</v>
      </c>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613</v>
      </c>
      <c r="BT10" s="1066"/>
      <c r="BU10" s="1066"/>
      <c r="BV10" s="1066"/>
      <c r="BW10" s="1066"/>
      <c r="BX10" s="1066"/>
      <c r="BY10" s="1066"/>
      <c r="BZ10" s="1066"/>
      <c r="CA10" s="1066"/>
      <c r="CB10" s="1066"/>
      <c r="CC10" s="1066"/>
      <c r="CD10" s="1066"/>
      <c r="CE10" s="1066"/>
      <c r="CF10" s="1066"/>
      <c r="CG10" s="1067"/>
      <c r="CH10" s="1040">
        <v>4</v>
      </c>
      <c r="CI10" s="1041"/>
      <c r="CJ10" s="1041"/>
      <c r="CK10" s="1041"/>
      <c r="CL10" s="1042"/>
      <c r="CM10" s="1040">
        <v>113</v>
      </c>
      <c r="CN10" s="1041"/>
      <c r="CO10" s="1041"/>
      <c r="CP10" s="1041"/>
      <c r="CQ10" s="1042"/>
      <c r="CR10" s="1040">
        <v>30</v>
      </c>
      <c r="CS10" s="1041"/>
      <c r="CT10" s="1041"/>
      <c r="CU10" s="1041"/>
      <c r="CV10" s="1042"/>
      <c r="CW10" s="1040">
        <v>50</v>
      </c>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614</v>
      </c>
      <c r="BT11" s="1066"/>
      <c r="BU11" s="1066"/>
      <c r="BV11" s="1066"/>
      <c r="BW11" s="1066"/>
      <c r="BX11" s="1066"/>
      <c r="BY11" s="1066"/>
      <c r="BZ11" s="1066"/>
      <c r="CA11" s="1066"/>
      <c r="CB11" s="1066"/>
      <c r="CC11" s="1066"/>
      <c r="CD11" s="1066"/>
      <c r="CE11" s="1066"/>
      <c r="CF11" s="1066"/>
      <c r="CG11" s="1067"/>
      <c r="CH11" s="1040">
        <v>0</v>
      </c>
      <c r="CI11" s="1041"/>
      <c r="CJ11" s="1041"/>
      <c r="CK11" s="1041"/>
      <c r="CL11" s="1042"/>
      <c r="CM11" s="1040">
        <v>131</v>
      </c>
      <c r="CN11" s="1041"/>
      <c r="CO11" s="1041"/>
      <c r="CP11" s="1041"/>
      <c r="CQ11" s="1042"/>
      <c r="CR11" s="1040">
        <v>5</v>
      </c>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615</v>
      </c>
      <c r="BT12" s="1066"/>
      <c r="BU12" s="1066"/>
      <c r="BV12" s="1066"/>
      <c r="BW12" s="1066"/>
      <c r="BX12" s="1066"/>
      <c r="BY12" s="1066"/>
      <c r="BZ12" s="1066"/>
      <c r="CA12" s="1066"/>
      <c r="CB12" s="1066"/>
      <c r="CC12" s="1066"/>
      <c r="CD12" s="1066"/>
      <c r="CE12" s="1066"/>
      <c r="CF12" s="1066"/>
      <c r="CG12" s="1067"/>
      <c r="CH12" s="1040">
        <v>2</v>
      </c>
      <c r="CI12" s="1041"/>
      <c r="CJ12" s="1041"/>
      <c r="CK12" s="1041"/>
      <c r="CL12" s="1042"/>
      <c r="CM12" s="1040">
        <v>463</v>
      </c>
      <c r="CN12" s="1041"/>
      <c r="CO12" s="1041"/>
      <c r="CP12" s="1041"/>
      <c r="CQ12" s="1042"/>
      <c r="CR12" s="1040">
        <v>405</v>
      </c>
      <c r="CS12" s="1041"/>
      <c r="CT12" s="1041"/>
      <c r="CU12" s="1041"/>
      <c r="CV12" s="1042"/>
      <c r="CW12" s="1040">
        <v>29</v>
      </c>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106246</v>
      </c>
      <c r="R23" s="1120"/>
      <c r="S23" s="1120"/>
      <c r="T23" s="1120"/>
      <c r="U23" s="1120"/>
      <c r="V23" s="1120">
        <v>104194</v>
      </c>
      <c r="W23" s="1120"/>
      <c r="X23" s="1120"/>
      <c r="Y23" s="1120"/>
      <c r="Z23" s="1120"/>
      <c r="AA23" s="1120">
        <v>2052</v>
      </c>
      <c r="AB23" s="1120"/>
      <c r="AC23" s="1120"/>
      <c r="AD23" s="1120"/>
      <c r="AE23" s="1121"/>
      <c r="AF23" s="1122">
        <v>1801</v>
      </c>
      <c r="AG23" s="1120"/>
      <c r="AH23" s="1120"/>
      <c r="AI23" s="1120"/>
      <c r="AJ23" s="1123"/>
      <c r="AK23" s="1124"/>
      <c r="AL23" s="1125"/>
      <c r="AM23" s="1125"/>
      <c r="AN23" s="1125"/>
      <c r="AO23" s="1125"/>
      <c r="AP23" s="1120">
        <v>150932</v>
      </c>
      <c r="AQ23" s="1120"/>
      <c r="AR23" s="1120"/>
      <c r="AS23" s="1120"/>
      <c r="AT23" s="1120"/>
      <c r="AU23" s="1126"/>
      <c r="AV23" s="1126"/>
      <c r="AW23" s="1126"/>
      <c r="AX23" s="1126"/>
      <c r="AY23" s="1127"/>
      <c r="AZ23" s="1116" t="s">
        <v>186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23298</v>
      </c>
      <c r="R28" s="1105"/>
      <c r="S28" s="1105"/>
      <c r="T28" s="1105"/>
      <c r="U28" s="1105"/>
      <c r="V28" s="1105">
        <v>23179</v>
      </c>
      <c r="W28" s="1105"/>
      <c r="X28" s="1105"/>
      <c r="Y28" s="1105"/>
      <c r="Z28" s="1105"/>
      <c r="AA28" s="1105">
        <v>119</v>
      </c>
      <c r="AB28" s="1105"/>
      <c r="AC28" s="1105"/>
      <c r="AD28" s="1105"/>
      <c r="AE28" s="1106"/>
      <c r="AF28" s="1107">
        <v>119</v>
      </c>
      <c r="AG28" s="1105"/>
      <c r="AH28" s="1105"/>
      <c r="AI28" s="1105"/>
      <c r="AJ28" s="1108"/>
      <c r="AK28" s="1109">
        <v>1766</v>
      </c>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402</v>
      </c>
      <c r="C29" s="1089"/>
      <c r="D29" s="1089"/>
      <c r="E29" s="1089"/>
      <c r="F29" s="1089"/>
      <c r="G29" s="1089"/>
      <c r="H29" s="1089"/>
      <c r="I29" s="1089"/>
      <c r="J29" s="1089"/>
      <c r="K29" s="1089"/>
      <c r="L29" s="1089"/>
      <c r="M29" s="1089"/>
      <c r="N29" s="1089"/>
      <c r="O29" s="1089"/>
      <c r="P29" s="1090"/>
      <c r="Q29" s="1094">
        <v>4</v>
      </c>
      <c r="R29" s="1095"/>
      <c r="S29" s="1095"/>
      <c r="T29" s="1095"/>
      <c r="U29" s="1095"/>
      <c r="V29" s="1095">
        <v>3</v>
      </c>
      <c r="W29" s="1095"/>
      <c r="X29" s="1095"/>
      <c r="Y29" s="1095"/>
      <c r="Z29" s="1095"/>
      <c r="AA29" s="1095">
        <v>1</v>
      </c>
      <c r="AB29" s="1095"/>
      <c r="AC29" s="1095"/>
      <c r="AD29" s="1095"/>
      <c r="AE29" s="1096"/>
      <c r="AF29" s="1070">
        <v>1</v>
      </c>
      <c r="AG29" s="1071"/>
      <c r="AH29" s="1071"/>
      <c r="AI29" s="1071"/>
      <c r="AJ29" s="1072"/>
      <c r="AK29" s="1031">
        <v>2</v>
      </c>
      <c r="AL29" s="1022"/>
      <c r="AM29" s="1022"/>
      <c r="AN29" s="1022"/>
      <c r="AO29" s="1022"/>
      <c r="AP29" s="1022"/>
      <c r="AQ29" s="1022"/>
      <c r="AR29" s="1022"/>
      <c r="AS29" s="1022"/>
      <c r="AT29" s="1022"/>
      <c r="AU29" s="1022"/>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403</v>
      </c>
      <c r="C30" s="1089"/>
      <c r="D30" s="1089"/>
      <c r="E30" s="1089"/>
      <c r="F30" s="1089"/>
      <c r="G30" s="1089"/>
      <c r="H30" s="1089"/>
      <c r="I30" s="1089"/>
      <c r="J30" s="1089"/>
      <c r="K30" s="1089"/>
      <c r="L30" s="1089"/>
      <c r="M30" s="1089"/>
      <c r="N30" s="1089"/>
      <c r="O30" s="1089"/>
      <c r="P30" s="1090"/>
      <c r="Q30" s="1094">
        <v>3464</v>
      </c>
      <c r="R30" s="1095"/>
      <c r="S30" s="1095"/>
      <c r="T30" s="1095"/>
      <c r="U30" s="1095"/>
      <c r="V30" s="1095">
        <v>3459</v>
      </c>
      <c r="W30" s="1095"/>
      <c r="X30" s="1095"/>
      <c r="Y30" s="1095"/>
      <c r="Z30" s="1095"/>
      <c r="AA30" s="1095">
        <v>5</v>
      </c>
      <c r="AB30" s="1095"/>
      <c r="AC30" s="1095"/>
      <c r="AD30" s="1095"/>
      <c r="AE30" s="1096"/>
      <c r="AF30" s="1070">
        <v>5</v>
      </c>
      <c r="AG30" s="1071"/>
      <c r="AH30" s="1071"/>
      <c r="AI30" s="1071"/>
      <c r="AJ30" s="1072"/>
      <c r="AK30" s="1031">
        <v>690</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404</v>
      </c>
      <c r="C31" s="1089"/>
      <c r="D31" s="1089"/>
      <c r="E31" s="1089"/>
      <c r="F31" s="1089"/>
      <c r="G31" s="1089"/>
      <c r="H31" s="1089"/>
      <c r="I31" s="1089"/>
      <c r="J31" s="1089"/>
      <c r="K31" s="1089"/>
      <c r="L31" s="1089"/>
      <c r="M31" s="1089"/>
      <c r="N31" s="1089"/>
      <c r="O31" s="1089"/>
      <c r="P31" s="1090"/>
      <c r="Q31" s="1094">
        <v>25089</v>
      </c>
      <c r="R31" s="1095"/>
      <c r="S31" s="1095"/>
      <c r="T31" s="1095"/>
      <c r="U31" s="1095"/>
      <c r="V31" s="1095">
        <v>24735</v>
      </c>
      <c r="W31" s="1095"/>
      <c r="X31" s="1095"/>
      <c r="Y31" s="1095"/>
      <c r="Z31" s="1095"/>
      <c r="AA31" s="1095">
        <v>354</v>
      </c>
      <c r="AB31" s="1095"/>
      <c r="AC31" s="1095"/>
      <c r="AD31" s="1095"/>
      <c r="AE31" s="1096"/>
      <c r="AF31" s="1070">
        <v>354</v>
      </c>
      <c r="AG31" s="1071"/>
      <c r="AH31" s="1071"/>
      <c r="AI31" s="1071"/>
      <c r="AJ31" s="1072"/>
      <c r="AK31" s="1031">
        <v>3443</v>
      </c>
      <c r="AL31" s="1022"/>
      <c r="AM31" s="1022"/>
      <c r="AN31" s="1022"/>
      <c r="AO31" s="1022"/>
      <c r="AP31" s="1022"/>
      <c r="AQ31" s="1022"/>
      <c r="AR31" s="1022"/>
      <c r="AS31" s="1022"/>
      <c r="AT31" s="1022"/>
      <c r="AU31" s="1022"/>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12308</v>
      </c>
      <c r="R32" s="1095"/>
      <c r="S32" s="1095"/>
      <c r="T32" s="1095"/>
      <c r="U32" s="1095"/>
      <c r="V32" s="1095">
        <v>12143</v>
      </c>
      <c r="W32" s="1095"/>
      <c r="X32" s="1095"/>
      <c r="Y32" s="1095"/>
      <c r="Z32" s="1095"/>
      <c r="AA32" s="1095">
        <v>165</v>
      </c>
      <c r="AB32" s="1095"/>
      <c r="AC32" s="1095"/>
      <c r="AD32" s="1095"/>
      <c r="AE32" s="1096"/>
      <c r="AF32" s="1070">
        <v>165</v>
      </c>
      <c r="AG32" s="1071"/>
      <c r="AH32" s="1071"/>
      <c r="AI32" s="1071"/>
      <c r="AJ32" s="1072"/>
      <c r="AK32" s="1031">
        <v>20</v>
      </c>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406</v>
      </c>
      <c r="C33" s="1089"/>
      <c r="D33" s="1089"/>
      <c r="E33" s="1089"/>
      <c r="F33" s="1089"/>
      <c r="G33" s="1089"/>
      <c r="H33" s="1089"/>
      <c r="I33" s="1089"/>
      <c r="J33" s="1089"/>
      <c r="K33" s="1089"/>
      <c r="L33" s="1089"/>
      <c r="M33" s="1089"/>
      <c r="N33" s="1089"/>
      <c r="O33" s="1089"/>
      <c r="P33" s="1090"/>
      <c r="Q33" s="1094">
        <v>125</v>
      </c>
      <c r="R33" s="1095"/>
      <c r="S33" s="1095"/>
      <c r="T33" s="1095"/>
      <c r="U33" s="1095"/>
      <c r="V33" s="1095">
        <v>125</v>
      </c>
      <c r="W33" s="1095"/>
      <c r="X33" s="1095"/>
      <c r="Y33" s="1095"/>
      <c r="Z33" s="1095"/>
      <c r="AA33" s="1095">
        <v>0</v>
      </c>
      <c r="AB33" s="1095"/>
      <c r="AC33" s="1095"/>
      <c r="AD33" s="1095"/>
      <c r="AE33" s="1096"/>
      <c r="AF33" s="1070">
        <v>0</v>
      </c>
      <c r="AG33" s="1071"/>
      <c r="AH33" s="1071"/>
      <c r="AI33" s="1071"/>
      <c r="AJ33" s="1072"/>
      <c r="AK33" s="1031">
        <v>22</v>
      </c>
      <c r="AL33" s="1022"/>
      <c r="AM33" s="1022"/>
      <c r="AN33" s="1022"/>
      <c r="AO33" s="1022"/>
      <c r="AP33" s="1022">
        <v>243</v>
      </c>
      <c r="AQ33" s="1022"/>
      <c r="AR33" s="1022"/>
      <c r="AS33" s="1022"/>
      <c r="AT33" s="1022"/>
      <c r="AU33" s="1022">
        <v>113</v>
      </c>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407</v>
      </c>
      <c r="C34" s="1089"/>
      <c r="D34" s="1089"/>
      <c r="E34" s="1089"/>
      <c r="F34" s="1089"/>
      <c r="G34" s="1089"/>
      <c r="H34" s="1089"/>
      <c r="I34" s="1089"/>
      <c r="J34" s="1089"/>
      <c r="K34" s="1089"/>
      <c r="L34" s="1089"/>
      <c r="M34" s="1089"/>
      <c r="N34" s="1089"/>
      <c r="O34" s="1089"/>
      <c r="P34" s="1090"/>
      <c r="Q34" s="1094">
        <v>8916</v>
      </c>
      <c r="R34" s="1095"/>
      <c r="S34" s="1095"/>
      <c r="T34" s="1095"/>
      <c r="U34" s="1095"/>
      <c r="V34" s="1095">
        <v>8294</v>
      </c>
      <c r="W34" s="1095"/>
      <c r="X34" s="1095"/>
      <c r="Y34" s="1095"/>
      <c r="Z34" s="1095"/>
      <c r="AA34" s="1095">
        <v>622</v>
      </c>
      <c r="AB34" s="1095"/>
      <c r="AC34" s="1095"/>
      <c r="AD34" s="1095"/>
      <c r="AE34" s="1096"/>
      <c r="AF34" s="1070">
        <v>4333</v>
      </c>
      <c r="AG34" s="1071"/>
      <c r="AH34" s="1071"/>
      <c r="AI34" s="1071"/>
      <c r="AJ34" s="1072"/>
      <c r="AK34" s="1031">
        <v>3011</v>
      </c>
      <c r="AL34" s="1022"/>
      <c r="AM34" s="1022"/>
      <c r="AN34" s="1022"/>
      <c r="AO34" s="1022"/>
      <c r="AP34" s="1022">
        <v>67110</v>
      </c>
      <c r="AQ34" s="1022"/>
      <c r="AR34" s="1022"/>
      <c r="AS34" s="1022"/>
      <c r="AT34" s="1022"/>
      <c r="AU34" s="1022">
        <v>36978</v>
      </c>
      <c r="AV34" s="1022"/>
      <c r="AW34" s="1022"/>
      <c r="AX34" s="1022"/>
      <c r="AY34" s="1022"/>
      <c r="AZ34" s="1093"/>
      <c r="BA34" s="1093"/>
      <c r="BB34" s="1093"/>
      <c r="BC34" s="1093"/>
      <c r="BD34" s="1093"/>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409</v>
      </c>
      <c r="C35" s="1089"/>
      <c r="D35" s="1089"/>
      <c r="E35" s="1089"/>
      <c r="F35" s="1089"/>
      <c r="G35" s="1089"/>
      <c r="H35" s="1089"/>
      <c r="I35" s="1089"/>
      <c r="J35" s="1089"/>
      <c r="K35" s="1089"/>
      <c r="L35" s="1089"/>
      <c r="M35" s="1089"/>
      <c r="N35" s="1089"/>
      <c r="O35" s="1089"/>
      <c r="P35" s="1090"/>
      <c r="Q35" s="1094">
        <v>2651</v>
      </c>
      <c r="R35" s="1095"/>
      <c r="S35" s="1095"/>
      <c r="T35" s="1095"/>
      <c r="U35" s="1095"/>
      <c r="V35" s="1095">
        <v>2277</v>
      </c>
      <c r="W35" s="1095"/>
      <c r="X35" s="1095"/>
      <c r="Y35" s="1095"/>
      <c r="Z35" s="1095"/>
      <c r="AA35" s="1095">
        <v>374</v>
      </c>
      <c r="AB35" s="1095"/>
      <c r="AC35" s="1095"/>
      <c r="AD35" s="1095"/>
      <c r="AE35" s="1096"/>
      <c r="AF35" s="1070">
        <v>1131</v>
      </c>
      <c r="AG35" s="1071"/>
      <c r="AH35" s="1071"/>
      <c r="AI35" s="1071"/>
      <c r="AJ35" s="1072"/>
      <c r="AK35" s="1031">
        <v>0</v>
      </c>
      <c r="AL35" s="1022"/>
      <c r="AM35" s="1022"/>
      <c r="AN35" s="1022"/>
      <c r="AO35" s="1022"/>
      <c r="AP35" s="1022">
        <v>4306</v>
      </c>
      <c r="AQ35" s="1022"/>
      <c r="AR35" s="1022"/>
      <c r="AS35" s="1022"/>
      <c r="AT35" s="1022"/>
      <c r="AU35" s="1022">
        <v>0</v>
      </c>
      <c r="AV35" s="1022"/>
      <c r="AW35" s="1022"/>
      <c r="AX35" s="1022"/>
      <c r="AY35" s="1022"/>
      <c r="AZ35" s="1093"/>
      <c r="BA35" s="1093"/>
      <c r="BB35" s="1093"/>
      <c r="BC35" s="1093"/>
      <c r="BD35" s="1093"/>
      <c r="BE35" s="1083" t="s">
        <v>408</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410</v>
      </c>
      <c r="C36" s="1089"/>
      <c r="D36" s="1089"/>
      <c r="E36" s="1089"/>
      <c r="F36" s="1089"/>
      <c r="G36" s="1089"/>
      <c r="H36" s="1089"/>
      <c r="I36" s="1089"/>
      <c r="J36" s="1089"/>
      <c r="K36" s="1089"/>
      <c r="L36" s="1089"/>
      <c r="M36" s="1089"/>
      <c r="N36" s="1089"/>
      <c r="O36" s="1089"/>
      <c r="P36" s="1090"/>
      <c r="Q36" s="1094">
        <v>4462</v>
      </c>
      <c r="R36" s="1095"/>
      <c r="S36" s="1095"/>
      <c r="T36" s="1095"/>
      <c r="U36" s="1095"/>
      <c r="V36" s="1095">
        <v>3887</v>
      </c>
      <c r="W36" s="1095"/>
      <c r="X36" s="1095"/>
      <c r="Y36" s="1095"/>
      <c r="Z36" s="1095"/>
      <c r="AA36" s="1095">
        <v>575</v>
      </c>
      <c r="AB36" s="1095"/>
      <c r="AC36" s="1095"/>
      <c r="AD36" s="1095"/>
      <c r="AE36" s="1096"/>
      <c r="AF36" s="1070">
        <v>3811</v>
      </c>
      <c r="AG36" s="1071"/>
      <c r="AH36" s="1071"/>
      <c r="AI36" s="1071"/>
      <c r="AJ36" s="1072"/>
      <c r="AK36" s="1031">
        <v>469</v>
      </c>
      <c r="AL36" s="1022"/>
      <c r="AM36" s="1022"/>
      <c r="AN36" s="1022"/>
      <c r="AO36" s="1022"/>
      <c r="AP36" s="1022">
        <v>14341</v>
      </c>
      <c r="AQ36" s="1022"/>
      <c r="AR36" s="1022"/>
      <c r="AS36" s="1022"/>
      <c r="AT36" s="1022"/>
      <c r="AU36" s="1022">
        <v>1578</v>
      </c>
      <c r="AV36" s="1022"/>
      <c r="AW36" s="1022"/>
      <c r="AX36" s="1022"/>
      <c r="AY36" s="1022"/>
      <c r="AZ36" s="1093"/>
      <c r="BA36" s="1093"/>
      <c r="BB36" s="1093"/>
      <c r="BC36" s="1093"/>
      <c r="BD36" s="1093"/>
      <c r="BE36" s="1083" t="s">
        <v>411</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412</v>
      </c>
      <c r="C37" s="1089"/>
      <c r="D37" s="1089"/>
      <c r="E37" s="1089"/>
      <c r="F37" s="1089"/>
      <c r="G37" s="1089"/>
      <c r="H37" s="1089"/>
      <c r="I37" s="1089"/>
      <c r="J37" s="1089"/>
      <c r="K37" s="1089"/>
      <c r="L37" s="1089"/>
      <c r="M37" s="1089"/>
      <c r="N37" s="1089"/>
      <c r="O37" s="1089"/>
      <c r="P37" s="1090"/>
      <c r="Q37" s="1094">
        <v>373</v>
      </c>
      <c r="R37" s="1095"/>
      <c r="S37" s="1095"/>
      <c r="T37" s="1095"/>
      <c r="U37" s="1095"/>
      <c r="V37" s="1095">
        <v>332</v>
      </c>
      <c r="W37" s="1095"/>
      <c r="X37" s="1095"/>
      <c r="Y37" s="1095"/>
      <c r="Z37" s="1095"/>
      <c r="AA37" s="1095">
        <v>41</v>
      </c>
      <c r="AB37" s="1095"/>
      <c r="AC37" s="1095"/>
      <c r="AD37" s="1095"/>
      <c r="AE37" s="1096"/>
      <c r="AF37" s="1070">
        <v>41</v>
      </c>
      <c r="AG37" s="1071"/>
      <c r="AH37" s="1071"/>
      <c r="AI37" s="1071"/>
      <c r="AJ37" s="1072"/>
      <c r="AK37" s="1031">
        <v>221</v>
      </c>
      <c r="AL37" s="1022"/>
      <c r="AM37" s="1022"/>
      <c r="AN37" s="1022"/>
      <c r="AO37" s="1022"/>
      <c r="AP37" s="1022">
        <v>1607</v>
      </c>
      <c r="AQ37" s="1022"/>
      <c r="AR37" s="1022"/>
      <c r="AS37" s="1022"/>
      <c r="AT37" s="1022"/>
      <c r="AU37" s="1022">
        <v>1479</v>
      </c>
      <c r="AV37" s="1022"/>
      <c r="AW37" s="1022"/>
      <c r="AX37" s="1022"/>
      <c r="AY37" s="1022"/>
      <c r="AZ37" s="1093"/>
      <c r="BA37" s="1093"/>
      <c r="BB37" s="1093"/>
      <c r="BC37" s="1093"/>
      <c r="BD37" s="1093"/>
      <c r="BE37" s="1083" t="s">
        <v>413</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414</v>
      </c>
      <c r="C38" s="1089"/>
      <c r="D38" s="1089"/>
      <c r="E38" s="1089"/>
      <c r="F38" s="1089"/>
      <c r="G38" s="1089"/>
      <c r="H38" s="1089"/>
      <c r="I38" s="1089"/>
      <c r="J38" s="1089"/>
      <c r="K38" s="1089"/>
      <c r="L38" s="1089"/>
      <c r="M38" s="1089"/>
      <c r="N38" s="1089"/>
      <c r="O38" s="1089"/>
      <c r="P38" s="1090"/>
      <c r="Q38" s="1094">
        <v>751</v>
      </c>
      <c r="R38" s="1095"/>
      <c r="S38" s="1095"/>
      <c r="T38" s="1095"/>
      <c r="U38" s="1095"/>
      <c r="V38" s="1095">
        <v>751</v>
      </c>
      <c r="W38" s="1095"/>
      <c r="X38" s="1095"/>
      <c r="Y38" s="1095"/>
      <c r="Z38" s="1095"/>
      <c r="AA38" s="1095">
        <v>0</v>
      </c>
      <c r="AB38" s="1095"/>
      <c r="AC38" s="1095"/>
      <c r="AD38" s="1095"/>
      <c r="AE38" s="1096"/>
      <c r="AF38" s="1070">
        <v>0</v>
      </c>
      <c r="AG38" s="1071"/>
      <c r="AH38" s="1071"/>
      <c r="AI38" s="1071"/>
      <c r="AJ38" s="1072"/>
      <c r="AK38" s="1031">
        <v>45</v>
      </c>
      <c r="AL38" s="1022"/>
      <c r="AM38" s="1022"/>
      <c r="AN38" s="1022"/>
      <c r="AO38" s="1022"/>
      <c r="AP38" s="1022">
        <v>470</v>
      </c>
      <c r="AQ38" s="1022"/>
      <c r="AR38" s="1022"/>
      <c r="AS38" s="1022"/>
      <c r="AT38" s="1022"/>
      <c r="AU38" s="1022">
        <v>243</v>
      </c>
      <c r="AV38" s="1022"/>
      <c r="AW38" s="1022"/>
      <c r="AX38" s="1022"/>
      <c r="AY38" s="1022"/>
      <c r="AZ38" s="1093"/>
      <c r="BA38" s="1093"/>
      <c r="BB38" s="1093"/>
      <c r="BC38" s="1093"/>
      <c r="BD38" s="1093"/>
      <c r="BE38" s="1083" t="s">
        <v>415</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t="s">
        <v>416</v>
      </c>
      <c r="C39" s="1089"/>
      <c r="D39" s="1089"/>
      <c r="E39" s="1089"/>
      <c r="F39" s="1089"/>
      <c r="G39" s="1089"/>
      <c r="H39" s="1089"/>
      <c r="I39" s="1089"/>
      <c r="J39" s="1089"/>
      <c r="K39" s="1089"/>
      <c r="L39" s="1089"/>
      <c r="M39" s="1089"/>
      <c r="N39" s="1089"/>
      <c r="O39" s="1089"/>
      <c r="P39" s="1090"/>
      <c r="Q39" s="1094">
        <v>843</v>
      </c>
      <c r="R39" s="1095"/>
      <c r="S39" s="1095"/>
      <c r="T39" s="1095"/>
      <c r="U39" s="1095"/>
      <c r="V39" s="1095">
        <v>843</v>
      </c>
      <c r="W39" s="1095"/>
      <c r="X39" s="1095"/>
      <c r="Y39" s="1095"/>
      <c r="Z39" s="1095"/>
      <c r="AA39" s="1095">
        <v>0</v>
      </c>
      <c r="AB39" s="1095"/>
      <c r="AC39" s="1095"/>
      <c r="AD39" s="1095"/>
      <c r="AE39" s="1096"/>
      <c r="AF39" s="1070">
        <v>0</v>
      </c>
      <c r="AG39" s="1071"/>
      <c r="AH39" s="1071"/>
      <c r="AI39" s="1071"/>
      <c r="AJ39" s="1072"/>
      <c r="AK39" s="1031">
        <v>523</v>
      </c>
      <c r="AL39" s="1022"/>
      <c r="AM39" s="1022"/>
      <c r="AN39" s="1022"/>
      <c r="AO39" s="1022"/>
      <c r="AP39" s="1022">
        <v>4163</v>
      </c>
      <c r="AQ39" s="1022"/>
      <c r="AR39" s="1022"/>
      <c r="AS39" s="1022"/>
      <c r="AT39" s="1022"/>
      <c r="AU39" s="1022">
        <v>3293</v>
      </c>
      <c r="AV39" s="1022"/>
      <c r="AW39" s="1022"/>
      <c r="AX39" s="1022"/>
      <c r="AY39" s="1022"/>
      <c r="AZ39" s="1093"/>
      <c r="BA39" s="1093"/>
      <c r="BB39" s="1093"/>
      <c r="BC39" s="1093"/>
      <c r="BD39" s="1093"/>
      <c r="BE39" s="1083" t="s">
        <v>415</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t="s">
        <v>417</v>
      </c>
      <c r="C40" s="1089"/>
      <c r="D40" s="1089"/>
      <c r="E40" s="1089"/>
      <c r="F40" s="1089"/>
      <c r="G40" s="1089"/>
      <c r="H40" s="1089"/>
      <c r="I40" s="1089"/>
      <c r="J40" s="1089"/>
      <c r="K40" s="1089"/>
      <c r="L40" s="1089"/>
      <c r="M40" s="1089"/>
      <c r="N40" s="1089"/>
      <c r="O40" s="1089"/>
      <c r="P40" s="1090"/>
      <c r="Q40" s="1094">
        <v>180</v>
      </c>
      <c r="R40" s="1095"/>
      <c r="S40" s="1095"/>
      <c r="T40" s="1095"/>
      <c r="U40" s="1095"/>
      <c r="V40" s="1095">
        <v>178</v>
      </c>
      <c r="W40" s="1095"/>
      <c r="X40" s="1095"/>
      <c r="Y40" s="1095"/>
      <c r="Z40" s="1095"/>
      <c r="AA40" s="1095">
        <v>2</v>
      </c>
      <c r="AB40" s="1095"/>
      <c r="AC40" s="1095"/>
      <c r="AD40" s="1095"/>
      <c r="AE40" s="1096"/>
      <c r="AF40" s="1070">
        <v>2</v>
      </c>
      <c r="AG40" s="1071"/>
      <c r="AH40" s="1071"/>
      <c r="AI40" s="1071"/>
      <c r="AJ40" s="1072"/>
      <c r="AK40" s="1031">
        <v>154</v>
      </c>
      <c r="AL40" s="1022"/>
      <c r="AM40" s="1022"/>
      <c r="AN40" s="1022"/>
      <c r="AO40" s="1022"/>
      <c r="AP40" s="1022">
        <v>96</v>
      </c>
      <c r="AQ40" s="1022"/>
      <c r="AR40" s="1022"/>
      <c r="AS40" s="1022"/>
      <c r="AT40" s="1022"/>
      <c r="AU40" s="1022">
        <v>93</v>
      </c>
      <c r="AV40" s="1022"/>
      <c r="AW40" s="1022"/>
      <c r="AX40" s="1022"/>
      <c r="AY40" s="1022"/>
      <c r="AZ40" s="1093"/>
      <c r="BA40" s="1093"/>
      <c r="BB40" s="1093"/>
      <c r="BC40" s="1093"/>
      <c r="BD40" s="1093"/>
      <c r="BE40" s="1083" t="s">
        <v>418</v>
      </c>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t="s">
        <v>419</v>
      </c>
      <c r="C41" s="1089"/>
      <c r="D41" s="1089"/>
      <c r="E41" s="1089"/>
      <c r="F41" s="1089"/>
      <c r="G41" s="1089"/>
      <c r="H41" s="1089"/>
      <c r="I41" s="1089"/>
      <c r="J41" s="1089"/>
      <c r="K41" s="1089"/>
      <c r="L41" s="1089"/>
      <c r="M41" s="1089"/>
      <c r="N41" s="1089"/>
      <c r="O41" s="1089"/>
      <c r="P41" s="1090"/>
      <c r="Q41" s="1094">
        <v>3581</v>
      </c>
      <c r="R41" s="1095"/>
      <c r="S41" s="1095"/>
      <c r="T41" s="1095"/>
      <c r="U41" s="1095"/>
      <c r="V41" s="1095">
        <v>3369</v>
      </c>
      <c r="W41" s="1095"/>
      <c r="X41" s="1095"/>
      <c r="Y41" s="1095"/>
      <c r="Z41" s="1095"/>
      <c r="AA41" s="1095">
        <v>212</v>
      </c>
      <c r="AB41" s="1095"/>
      <c r="AC41" s="1095"/>
      <c r="AD41" s="1095"/>
      <c r="AE41" s="1096"/>
      <c r="AF41" s="1070" t="s">
        <v>420</v>
      </c>
      <c r="AG41" s="1071"/>
      <c r="AH41" s="1071"/>
      <c r="AI41" s="1071"/>
      <c r="AJ41" s="1072"/>
      <c r="AK41" s="1031">
        <v>568</v>
      </c>
      <c r="AL41" s="1022"/>
      <c r="AM41" s="1022"/>
      <c r="AN41" s="1022"/>
      <c r="AO41" s="1022"/>
      <c r="AP41" s="1022">
        <v>2387</v>
      </c>
      <c r="AQ41" s="1022"/>
      <c r="AR41" s="1022"/>
      <c r="AS41" s="1022"/>
      <c r="AT41" s="1022"/>
      <c r="AU41" s="1022">
        <v>377</v>
      </c>
      <c r="AV41" s="1022"/>
      <c r="AW41" s="1022"/>
      <c r="AX41" s="1022"/>
      <c r="AY41" s="1022"/>
      <c r="AZ41" s="1093"/>
      <c r="BA41" s="1093"/>
      <c r="BB41" s="1093"/>
      <c r="BC41" s="1093"/>
      <c r="BD41" s="1093"/>
      <c r="BE41" s="1083" t="s">
        <v>418</v>
      </c>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422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9962</v>
      </c>
      <c r="AG63" s="1010"/>
      <c r="AH63" s="1010"/>
      <c r="AI63" s="1010"/>
      <c r="AJ63" s="1081"/>
      <c r="AK63" s="1082"/>
      <c r="AL63" s="1014"/>
      <c r="AM63" s="1014"/>
      <c r="AN63" s="1014"/>
      <c r="AO63" s="1014"/>
      <c r="AP63" s="1010">
        <v>94723</v>
      </c>
      <c r="AQ63" s="1010"/>
      <c r="AR63" s="1010"/>
      <c r="AS63" s="1010"/>
      <c r="AT63" s="1010"/>
      <c r="AU63" s="1010">
        <v>44154</v>
      </c>
      <c r="AV63" s="1010"/>
      <c r="AW63" s="1010"/>
      <c r="AX63" s="1010"/>
      <c r="AY63" s="1010"/>
      <c r="AZ63" s="1076"/>
      <c r="BA63" s="1076"/>
      <c r="BB63" s="1076"/>
      <c r="BC63" s="1076"/>
      <c r="BD63" s="1076"/>
      <c r="BE63" s="1011"/>
      <c r="BF63" s="1011"/>
      <c r="BG63" s="1011"/>
      <c r="BH63" s="1011"/>
      <c r="BI63" s="1012"/>
      <c r="BJ63" s="1077" t="s">
        <v>423</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425</v>
      </c>
      <c r="B66" s="1047"/>
      <c r="C66" s="1047"/>
      <c r="D66" s="1047"/>
      <c r="E66" s="1047"/>
      <c r="F66" s="1047"/>
      <c r="G66" s="1047"/>
      <c r="H66" s="1047"/>
      <c r="I66" s="1047"/>
      <c r="J66" s="1047"/>
      <c r="K66" s="1047"/>
      <c r="L66" s="1047"/>
      <c r="M66" s="1047"/>
      <c r="N66" s="1047"/>
      <c r="O66" s="1047"/>
      <c r="P66" s="1048"/>
      <c r="Q66" s="1052" t="s">
        <v>393</v>
      </c>
      <c r="R66" s="1053"/>
      <c r="S66" s="1053"/>
      <c r="T66" s="1053"/>
      <c r="U66" s="1054"/>
      <c r="V66" s="1052" t="s">
        <v>394</v>
      </c>
      <c r="W66" s="1053"/>
      <c r="X66" s="1053"/>
      <c r="Y66" s="1053"/>
      <c r="Z66" s="1054"/>
      <c r="AA66" s="1052" t="s">
        <v>426</v>
      </c>
      <c r="AB66" s="1053"/>
      <c r="AC66" s="1053"/>
      <c r="AD66" s="1053"/>
      <c r="AE66" s="1054"/>
      <c r="AF66" s="1058" t="s">
        <v>396</v>
      </c>
      <c r="AG66" s="1059"/>
      <c r="AH66" s="1059"/>
      <c r="AI66" s="1059"/>
      <c r="AJ66" s="1060"/>
      <c r="AK66" s="1052" t="s">
        <v>427</v>
      </c>
      <c r="AL66" s="1047"/>
      <c r="AM66" s="1047"/>
      <c r="AN66" s="1047"/>
      <c r="AO66" s="1048"/>
      <c r="AP66" s="1052" t="s">
        <v>428</v>
      </c>
      <c r="AQ66" s="1053"/>
      <c r="AR66" s="1053"/>
      <c r="AS66" s="1053"/>
      <c r="AT66" s="1054"/>
      <c r="AU66" s="1052" t="s">
        <v>429</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599</v>
      </c>
      <c r="C68" s="1037" t="s">
        <v>600</v>
      </c>
      <c r="D68" s="1037" t="s">
        <v>600</v>
      </c>
      <c r="E68" s="1037" t="s">
        <v>600</v>
      </c>
      <c r="F68" s="1037" t="s">
        <v>600</v>
      </c>
      <c r="G68" s="1037" t="s">
        <v>600</v>
      </c>
      <c r="H68" s="1037" t="s">
        <v>600</v>
      </c>
      <c r="I68" s="1037" t="s">
        <v>600</v>
      </c>
      <c r="J68" s="1037" t="s">
        <v>600</v>
      </c>
      <c r="K68" s="1037" t="s">
        <v>600</v>
      </c>
      <c r="L68" s="1037" t="s">
        <v>600</v>
      </c>
      <c r="M68" s="1037" t="s">
        <v>600</v>
      </c>
      <c r="N68" s="1037" t="s">
        <v>600</v>
      </c>
      <c r="O68" s="1037" t="s">
        <v>600</v>
      </c>
      <c r="P68" s="1038" t="s">
        <v>600</v>
      </c>
      <c r="Q68" s="1039">
        <v>562</v>
      </c>
      <c r="R68" s="1033"/>
      <c r="S68" s="1033"/>
      <c r="T68" s="1033"/>
      <c r="U68" s="1033"/>
      <c r="V68" s="1033">
        <v>504</v>
      </c>
      <c r="W68" s="1033"/>
      <c r="X68" s="1033"/>
      <c r="Y68" s="1033"/>
      <c r="Z68" s="1033"/>
      <c r="AA68" s="1033">
        <v>58</v>
      </c>
      <c r="AB68" s="1033"/>
      <c r="AC68" s="1033"/>
      <c r="AD68" s="1033"/>
      <c r="AE68" s="1033"/>
      <c r="AF68" s="1033">
        <v>58</v>
      </c>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601</v>
      </c>
      <c r="C69" s="1026" t="s">
        <v>602</v>
      </c>
      <c r="D69" s="1026" t="s">
        <v>602</v>
      </c>
      <c r="E69" s="1026" t="s">
        <v>602</v>
      </c>
      <c r="F69" s="1026" t="s">
        <v>602</v>
      </c>
      <c r="G69" s="1026" t="s">
        <v>602</v>
      </c>
      <c r="H69" s="1026" t="s">
        <v>602</v>
      </c>
      <c r="I69" s="1026" t="s">
        <v>602</v>
      </c>
      <c r="J69" s="1026" t="s">
        <v>602</v>
      </c>
      <c r="K69" s="1026" t="s">
        <v>602</v>
      </c>
      <c r="L69" s="1026" t="s">
        <v>602</v>
      </c>
      <c r="M69" s="1026" t="s">
        <v>602</v>
      </c>
      <c r="N69" s="1026" t="s">
        <v>602</v>
      </c>
      <c r="O69" s="1026" t="s">
        <v>602</v>
      </c>
      <c r="P69" s="1027" t="s">
        <v>602</v>
      </c>
      <c r="Q69" s="1028">
        <v>106973</v>
      </c>
      <c r="R69" s="1022"/>
      <c r="S69" s="1022"/>
      <c r="T69" s="1022"/>
      <c r="U69" s="1022"/>
      <c r="V69" s="1022">
        <v>104792</v>
      </c>
      <c r="W69" s="1022"/>
      <c r="X69" s="1022"/>
      <c r="Y69" s="1022"/>
      <c r="Z69" s="1022"/>
      <c r="AA69" s="1022">
        <v>2181</v>
      </c>
      <c r="AB69" s="1022"/>
      <c r="AC69" s="1022"/>
      <c r="AD69" s="1022"/>
      <c r="AE69" s="1022"/>
      <c r="AF69" s="1022">
        <v>2181</v>
      </c>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603</v>
      </c>
      <c r="C70" s="1026" t="s">
        <v>604</v>
      </c>
      <c r="D70" s="1026" t="s">
        <v>604</v>
      </c>
      <c r="E70" s="1026" t="s">
        <v>604</v>
      </c>
      <c r="F70" s="1026" t="s">
        <v>604</v>
      </c>
      <c r="G70" s="1026" t="s">
        <v>604</v>
      </c>
      <c r="H70" s="1026" t="s">
        <v>604</v>
      </c>
      <c r="I70" s="1026" t="s">
        <v>604</v>
      </c>
      <c r="J70" s="1026" t="s">
        <v>604</v>
      </c>
      <c r="K70" s="1026" t="s">
        <v>604</v>
      </c>
      <c r="L70" s="1026" t="s">
        <v>604</v>
      </c>
      <c r="M70" s="1026" t="s">
        <v>604</v>
      </c>
      <c r="N70" s="1026" t="s">
        <v>604</v>
      </c>
      <c r="O70" s="1026" t="s">
        <v>604</v>
      </c>
      <c r="P70" s="1027" t="s">
        <v>604</v>
      </c>
      <c r="Q70" s="1028">
        <v>3912</v>
      </c>
      <c r="R70" s="1022"/>
      <c r="S70" s="1022"/>
      <c r="T70" s="1022"/>
      <c r="U70" s="1022"/>
      <c r="V70" s="1022">
        <v>3187</v>
      </c>
      <c r="W70" s="1022"/>
      <c r="X70" s="1022"/>
      <c r="Y70" s="1022"/>
      <c r="Z70" s="1022"/>
      <c r="AA70" s="1022">
        <v>725</v>
      </c>
      <c r="AB70" s="1022"/>
      <c r="AC70" s="1022"/>
      <c r="AD70" s="1022"/>
      <c r="AE70" s="1022"/>
      <c r="AF70" s="1022">
        <v>725</v>
      </c>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605</v>
      </c>
      <c r="C71" s="1026" t="s">
        <v>606</v>
      </c>
      <c r="D71" s="1026" t="s">
        <v>606</v>
      </c>
      <c r="E71" s="1026" t="s">
        <v>606</v>
      </c>
      <c r="F71" s="1026" t="s">
        <v>606</v>
      </c>
      <c r="G71" s="1026" t="s">
        <v>606</v>
      </c>
      <c r="H71" s="1026" t="s">
        <v>606</v>
      </c>
      <c r="I71" s="1026" t="s">
        <v>606</v>
      </c>
      <c r="J71" s="1026" t="s">
        <v>606</v>
      </c>
      <c r="K71" s="1026" t="s">
        <v>606</v>
      </c>
      <c r="L71" s="1026" t="s">
        <v>606</v>
      </c>
      <c r="M71" s="1026" t="s">
        <v>606</v>
      </c>
      <c r="N71" s="1026" t="s">
        <v>606</v>
      </c>
      <c r="O71" s="1026" t="s">
        <v>606</v>
      </c>
      <c r="P71" s="1027" t="s">
        <v>606</v>
      </c>
      <c r="Q71" s="1028">
        <v>99</v>
      </c>
      <c r="R71" s="1022"/>
      <c r="S71" s="1022"/>
      <c r="T71" s="1022"/>
      <c r="U71" s="1022"/>
      <c r="V71" s="1022">
        <v>98</v>
      </c>
      <c r="W71" s="1022"/>
      <c r="X71" s="1022"/>
      <c r="Y71" s="1022"/>
      <c r="Z71" s="1022"/>
      <c r="AA71" s="1022">
        <v>1</v>
      </c>
      <c r="AB71" s="1022"/>
      <c r="AC71" s="1022"/>
      <c r="AD71" s="1022"/>
      <c r="AE71" s="1022"/>
      <c r="AF71" s="1022">
        <v>1</v>
      </c>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607</v>
      </c>
      <c r="C72" s="1026" t="s">
        <v>607</v>
      </c>
      <c r="D72" s="1026" t="s">
        <v>607</v>
      </c>
      <c r="E72" s="1026" t="s">
        <v>607</v>
      </c>
      <c r="F72" s="1026" t="s">
        <v>607</v>
      </c>
      <c r="G72" s="1026" t="s">
        <v>607</v>
      </c>
      <c r="H72" s="1026" t="s">
        <v>607</v>
      </c>
      <c r="I72" s="1026" t="s">
        <v>607</v>
      </c>
      <c r="J72" s="1026" t="s">
        <v>607</v>
      </c>
      <c r="K72" s="1026" t="s">
        <v>607</v>
      </c>
      <c r="L72" s="1026" t="s">
        <v>607</v>
      </c>
      <c r="M72" s="1026" t="s">
        <v>607</v>
      </c>
      <c r="N72" s="1026" t="s">
        <v>607</v>
      </c>
      <c r="O72" s="1026" t="s">
        <v>607</v>
      </c>
      <c r="P72" s="1027" t="s">
        <v>607</v>
      </c>
      <c r="Q72" s="1028">
        <v>128</v>
      </c>
      <c r="R72" s="1022"/>
      <c r="S72" s="1022"/>
      <c r="T72" s="1022"/>
      <c r="U72" s="1022"/>
      <c r="V72" s="1022">
        <v>120</v>
      </c>
      <c r="W72" s="1022"/>
      <c r="X72" s="1022"/>
      <c r="Y72" s="1022"/>
      <c r="Z72" s="1022"/>
      <c r="AA72" s="1022">
        <v>8</v>
      </c>
      <c r="AB72" s="1022"/>
      <c r="AC72" s="1022"/>
      <c r="AD72" s="1022"/>
      <c r="AE72" s="1022"/>
      <c r="AF72" s="1022">
        <v>8</v>
      </c>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608</v>
      </c>
      <c r="C73" s="1026" t="s">
        <v>608</v>
      </c>
      <c r="D73" s="1026" t="s">
        <v>608</v>
      </c>
      <c r="E73" s="1026" t="s">
        <v>608</v>
      </c>
      <c r="F73" s="1026" t="s">
        <v>608</v>
      </c>
      <c r="G73" s="1026" t="s">
        <v>608</v>
      </c>
      <c r="H73" s="1026" t="s">
        <v>608</v>
      </c>
      <c r="I73" s="1026" t="s">
        <v>608</v>
      </c>
      <c r="J73" s="1026" t="s">
        <v>608</v>
      </c>
      <c r="K73" s="1026" t="s">
        <v>608</v>
      </c>
      <c r="L73" s="1026" t="s">
        <v>608</v>
      </c>
      <c r="M73" s="1026" t="s">
        <v>608</v>
      </c>
      <c r="N73" s="1026" t="s">
        <v>608</v>
      </c>
      <c r="O73" s="1026" t="s">
        <v>608</v>
      </c>
      <c r="P73" s="1027" t="s">
        <v>608</v>
      </c>
      <c r="Q73" s="1028">
        <v>1330</v>
      </c>
      <c r="R73" s="1022"/>
      <c r="S73" s="1022"/>
      <c r="T73" s="1022"/>
      <c r="U73" s="1022"/>
      <c r="V73" s="1022">
        <v>1330</v>
      </c>
      <c r="W73" s="1022"/>
      <c r="X73" s="1022"/>
      <c r="Y73" s="1022"/>
      <c r="Z73" s="1022"/>
      <c r="AA73" s="1022">
        <v>0</v>
      </c>
      <c r="AB73" s="1022"/>
      <c r="AC73" s="1022"/>
      <c r="AD73" s="1022"/>
      <c r="AE73" s="1022"/>
      <c r="AF73" s="1022">
        <v>0</v>
      </c>
      <c r="AG73" s="1022"/>
      <c r="AH73" s="1022"/>
      <c r="AI73" s="1022"/>
      <c r="AJ73" s="1022"/>
      <c r="AK73" s="1022"/>
      <c r="AL73" s="1022"/>
      <c r="AM73" s="1022"/>
      <c r="AN73" s="1022"/>
      <c r="AO73" s="1022"/>
      <c r="AP73" s="1022">
        <v>1004</v>
      </c>
      <c r="AQ73" s="1022"/>
      <c r="AR73" s="1022"/>
      <c r="AS73" s="1022"/>
      <c r="AT73" s="1022"/>
      <c r="AU73" s="1022">
        <v>86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609</v>
      </c>
      <c r="C74" s="1026" t="s">
        <v>609</v>
      </c>
      <c r="D74" s="1026" t="s">
        <v>609</v>
      </c>
      <c r="E74" s="1026" t="s">
        <v>609</v>
      </c>
      <c r="F74" s="1026" t="s">
        <v>609</v>
      </c>
      <c r="G74" s="1026" t="s">
        <v>609</v>
      </c>
      <c r="H74" s="1026" t="s">
        <v>609</v>
      </c>
      <c r="I74" s="1026" t="s">
        <v>609</v>
      </c>
      <c r="J74" s="1026" t="s">
        <v>609</v>
      </c>
      <c r="K74" s="1026" t="s">
        <v>609</v>
      </c>
      <c r="L74" s="1026" t="s">
        <v>609</v>
      </c>
      <c r="M74" s="1026" t="s">
        <v>609</v>
      </c>
      <c r="N74" s="1026" t="s">
        <v>609</v>
      </c>
      <c r="O74" s="1026" t="s">
        <v>609</v>
      </c>
      <c r="P74" s="1027" t="s">
        <v>609</v>
      </c>
      <c r="Q74" s="1028">
        <v>2243</v>
      </c>
      <c r="R74" s="1022"/>
      <c r="S74" s="1022"/>
      <c r="T74" s="1022"/>
      <c r="U74" s="1022"/>
      <c r="V74" s="1022">
        <v>2100</v>
      </c>
      <c r="W74" s="1022"/>
      <c r="X74" s="1022"/>
      <c r="Y74" s="1022"/>
      <c r="Z74" s="1022"/>
      <c r="AA74" s="1022">
        <v>143</v>
      </c>
      <c r="AB74" s="1022"/>
      <c r="AC74" s="1022"/>
      <c r="AD74" s="1022"/>
      <c r="AE74" s="1022"/>
      <c r="AF74" s="1022">
        <v>127</v>
      </c>
      <c r="AG74" s="1022"/>
      <c r="AH74" s="1022"/>
      <c r="AI74" s="1022"/>
      <c r="AJ74" s="1022"/>
      <c r="AK74" s="1022"/>
      <c r="AL74" s="1022"/>
      <c r="AM74" s="1022"/>
      <c r="AN74" s="1022"/>
      <c r="AO74" s="1022"/>
      <c r="AP74" s="1022">
        <v>2701</v>
      </c>
      <c r="AQ74" s="1022"/>
      <c r="AR74" s="1022"/>
      <c r="AS74" s="1022"/>
      <c r="AT74" s="1022"/>
      <c r="AU74" s="1022">
        <v>906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430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3100</v>
      </c>
      <c r="AG88" s="1010"/>
      <c r="AH88" s="1010"/>
      <c r="AI88" s="1010"/>
      <c r="AJ88" s="1010"/>
      <c r="AK88" s="1014"/>
      <c r="AL88" s="1014"/>
      <c r="AM88" s="1014"/>
      <c r="AN88" s="1014"/>
      <c r="AO88" s="1014"/>
      <c r="AP88" s="1010">
        <v>3705</v>
      </c>
      <c r="AQ88" s="1010"/>
      <c r="AR88" s="1010"/>
      <c r="AS88" s="1010"/>
      <c r="AT88" s="1010"/>
      <c r="AU88" s="1010">
        <v>992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431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1090</v>
      </c>
      <c r="CS102" s="1002"/>
      <c r="CT102" s="1002"/>
      <c r="CU102" s="1002"/>
      <c r="CV102" s="1003"/>
      <c r="CW102" s="1001">
        <v>116</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439</v>
      </c>
      <c r="AB109" s="945"/>
      <c r="AC109" s="945"/>
      <c r="AD109" s="945"/>
      <c r="AE109" s="946"/>
      <c r="AF109" s="947" t="s">
        <v>307</v>
      </c>
      <c r="AG109" s="945"/>
      <c r="AH109" s="945"/>
      <c r="AI109" s="945"/>
      <c r="AJ109" s="946"/>
      <c r="AK109" s="947" t="s">
        <v>306</v>
      </c>
      <c r="AL109" s="945"/>
      <c r="AM109" s="945"/>
      <c r="AN109" s="945"/>
      <c r="AO109" s="946"/>
      <c r="AP109" s="947" t="s">
        <v>440</v>
      </c>
      <c r="AQ109" s="945"/>
      <c r="AR109" s="945"/>
      <c r="AS109" s="945"/>
      <c r="AT109" s="976"/>
      <c r="AU109" s="944" t="s">
        <v>438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439</v>
      </c>
      <c r="BR109" s="945"/>
      <c r="BS109" s="945"/>
      <c r="BT109" s="945"/>
      <c r="BU109" s="946"/>
      <c r="BV109" s="947" t="s">
        <v>307</v>
      </c>
      <c r="BW109" s="945"/>
      <c r="BX109" s="945"/>
      <c r="BY109" s="945"/>
      <c r="BZ109" s="946"/>
      <c r="CA109" s="947" t="s">
        <v>306</v>
      </c>
      <c r="CB109" s="945"/>
      <c r="CC109" s="945"/>
      <c r="CD109" s="945"/>
      <c r="CE109" s="946"/>
      <c r="CF109" s="983" t="s">
        <v>440</v>
      </c>
      <c r="CG109" s="983"/>
      <c r="CH109" s="983"/>
      <c r="CI109" s="983"/>
      <c r="CJ109" s="983"/>
      <c r="CK109" s="947" t="s">
        <v>441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439</v>
      </c>
      <c r="DH109" s="945"/>
      <c r="DI109" s="945"/>
      <c r="DJ109" s="945"/>
      <c r="DK109" s="946"/>
      <c r="DL109" s="947" t="s">
        <v>307</v>
      </c>
      <c r="DM109" s="945"/>
      <c r="DN109" s="945"/>
      <c r="DO109" s="945"/>
      <c r="DP109" s="946"/>
      <c r="DQ109" s="947" t="s">
        <v>306</v>
      </c>
      <c r="DR109" s="945"/>
      <c r="DS109" s="945"/>
      <c r="DT109" s="945"/>
      <c r="DU109" s="946"/>
      <c r="DV109" s="947" t="s">
        <v>440</v>
      </c>
      <c r="DW109" s="945"/>
      <c r="DX109" s="945"/>
      <c r="DY109" s="945"/>
      <c r="DZ109" s="976"/>
    </row>
    <row r="110" spans="1:131" s="246" customFormat="1" ht="26.25" customHeight="1" x14ac:dyDescent="0.15">
      <c r="A110" s="847" t="s">
        <v>442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13026158</v>
      </c>
      <c r="AB110" s="938"/>
      <c r="AC110" s="938"/>
      <c r="AD110" s="938"/>
      <c r="AE110" s="939"/>
      <c r="AF110" s="940">
        <v>12923611</v>
      </c>
      <c r="AG110" s="938"/>
      <c r="AH110" s="938"/>
      <c r="AI110" s="938"/>
      <c r="AJ110" s="939"/>
      <c r="AK110" s="940">
        <v>12872977</v>
      </c>
      <c r="AL110" s="938"/>
      <c r="AM110" s="938"/>
      <c r="AN110" s="938"/>
      <c r="AO110" s="939"/>
      <c r="AP110" s="941">
        <v>25.7</v>
      </c>
      <c r="AQ110" s="942"/>
      <c r="AR110" s="942"/>
      <c r="AS110" s="942"/>
      <c r="AT110" s="943"/>
      <c r="AU110" s="977" t="s">
        <v>73</v>
      </c>
      <c r="AV110" s="978"/>
      <c r="AW110" s="978"/>
      <c r="AX110" s="978"/>
      <c r="AY110" s="978"/>
      <c r="AZ110" s="903" t="s">
        <v>443</v>
      </c>
      <c r="BA110" s="848"/>
      <c r="BB110" s="848"/>
      <c r="BC110" s="848"/>
      <c r="BD110" s="848"/>
      <c r="BE110" s="848"/>
      <c r="BF110" s="848"/>
      <c r="BG110" s="848"/>
      <c r="BH110" s="848"/>
      <c r="BI110" s="848"/>
      <c r="BJ110" s="848"/>
      <c r="BK110" s="848"/>
      <c r="BL110" s="848"/>
      <c r="BM110" s="848"/>
      <c r="BN110" s="848"/>
      <c r="BO110" s="848"/>
      <c r="BP110" s="849"/>
      <c r="BQ110" s="904">
        <v>153769443</v>
      </c>
      <c r="BR110" s="885"/>
      <c r="BS110" s="885"/>
      <c r="BT110" s="885"/>
      <c r="BU110" s="885"/>
      <c r="BV110" s="885">
        <v>153561762</v>
      </c>
      <c r="BW110" s="885"/>
      <c r="BX110" s="885"/>
      <c r="BY110" s="885"/>
      <c r="BZ110" s="885"/>
      <c r="CA110" s="885">
        <v>150931773</v>
      </c>
      <c r="CB110" s="885"/>
      <c r="CC110" s="885"/>
      <c r="CD110" s="885"/>
      <c r="CE110" s="885"/>
      <c r="CF110" s="909">
        <v>301.3</v>
      </c>
      <c r="CG110" s="910"/>
      <c r="CH110" s="910"/>
      <c r="CI110" s="910"/>
      <c r="CJ110" s="910"/>
      <c r="CK110" s="973" t="s">
        <v>444</v>
      </c>
      <c r="CL110" s="859"/>
      <c r="CM110" s="934" t="s">
        <v>445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446</v>
      </c>
      <c r="DH110" s="885"/>
      <c r="DI110" s="885"/>
      <c r="DJ110" s="885"/>
      <c r="DK110" s="885"/>
      <c r="DL110" s="885" t="s">
        <v>186</v>
      </c>
      <c r="DM110" s="885"/>
      <c r="DN110" s="885"/>
      <c r="DO110" s="885"/>
      <c r="DP110" s="885"/>
      <c r="DQ110" s="885" t="s">
        <v>447</v>
      </c>
      <c r="DR110" s="885"/>
      <c r="DS110" s="885"/>
      <c r="DT110" s="885"/>
      <c r="DU110" s="885"/>
      <c r="DV110" s="886" t="s">
        <v>186</v>
      </c>
      <c r="DW110" s="886"/>
      <c r="DX110" s="886"/>
      <c r="DY110" s="886"/>
      <c r="DZ110" s="887"/>
    </row>
    <row r="111" spans="1:131" s="246" customFormat="1" ht="26.25" customHeight="1" x14ac:dyDescent="0.15">
      <c r="A111" s="814" t="s">
        <v>448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449</v>
      </c>
      <c r="AB111" s="966"/>
      <c r="AC111" s="966"/>
      <c r="AD111" s="966"/>
      <c r="AE111" s="967"/>
      <c r="AF111" s="968" t="s">
        <v>450</v>
      </c>
      <c r="AG111" s="966"/>
      <c r="AH111" s="966"/>
      <c r="AI111" s="966"/>
      <c r="AJ111" s="967"/>
      <c r="AK111" s="968" t="s">
        <v>451</v>
      </c>
      <c r="AL111" s="966"/>
      <c r="AM111" s="966"/>
      <c r="AN111" s="966"/>
      <c r="AO111" s="967"/>
      <c r="AP111" s="969" t="s">
        <v>451</v>
      </c>
      <c r="AQ111" s="970"/>
      <c r="AR111" s="970"/>
      <c r="AS111" s="970"/>
      <c r="AT111" s="971"/>
      <c r="AU111" s="979"/>
      <c r="AV111" s="980"/>
      <c r="AW111" s="980"/>
      <c r="AX111" s="980"/>
      <c r="AY111" s="980"/>
      <c r="AZ111" s="855" t="s">
        <v>452</v>
      </c>
      <c r="BA111" s="790"/>
      <c r="BB111" s="790"/>
      <c r="BC111" s="790"/>
      <c r="BD111" s="790"/>
      <c r="BE111" s="790"/>
      <c r="BF111" s="790"/>
      <c r="BG111" s="790"/>
      <c r="BH111" s="790"/>
      <c r="BI111" s="790"/>
      <c r="BJ111" s="790"/>
      <c r="BK111" s="790"/>
      <c r="BL111" s="790"/>
      <c r="BM111" s="790"/>
      <c r="BN111" s="790"/>
      <c r="BO111" s="790"/>
      <c r="BP111" s="791"/>
      <c r="BQ111" s="856">
        <v>1076580</v>
      </c>
      <c r="BR111" s="857"/>
      <c r="BS111" s="857"/>
      <c r="BT111" s="857"/>
      <c r="BU111" s="857"/>
      <c r="BV111" s="857">
        <v>958289</v>
      </c>
      <c r="BW111" s="857"/>
      <c r="BX111" s="857"/>
      <c r="BY111" s="857"/>
      <c r="BZ111" s="857"/>
      <c r="CA111" s="857">
        <v>3075601</v>
      </c>
      <c r="CB111" s="857"/>
      <c r="CC111" s="857"/>
      <c r="CD111" s="857"/>
      <c r="CE111" s="857"/>
      <c r="CF111" s="918">
        <v>6.1</v>
      </c>
      <c r="CG111" s="919"/>
      <c r="CH111" s="919"/>
      <c r="CI111" s="919"/>
      <c r="CJ111" s="919"/>
      <c r="CK111" s="974"/>
      <c r="CL111" s="861"/>
      <c r="CM111" s="864" t="s">
        <v>453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446</v>
      </c>
      <c r="DH111" s="857"/>
      <c r="DI111" s="857"/>
      <c r="DJ111" s="857"/>
      <c r="DK111" s="857"/>
      <c r="DL111" s="857" t="s">
        <v>186</v>
      </c>
      <c r="DM111" s="857"/>
      <c r="DN111" s="857"/>
      <c r="DO111" s="857"/>
      <c r="DP111" s="857"/>
      <c r="DQ111" s="857" t="s">
        <v>454</v>
      </c>
      <c r="DR111" s="857"/>
      <c r="DS111" s="857"/>
      <c r="DT111" s="857"/>
      <c r="DU111" s="857"/>
      <c r="DV111" s="834" t="s">
        <v>186</v>
      </c>
      <c r="DW111" s="834"/>
      <c r="DX111" s="834"/>
      <c r="DY111" s="834"/>
      <c r="DZ111" s="835"/>
    </row>
    <row r="112" spans="1:131" s="246" customFormat="1" ht="26.25" customHeight="1" x14ac:dyDescent="0.15">
      <c r="A112" s="959" t="s">
        <v>455</v>
      </c>
      <c r="B112" s="960"/>
      <c r="C112" s="790" t="s">
        <v>456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186</v>
      </c>
      <c r="AB112" s="820"/>
      <c r="AC112" s="820"/>
      <c r="AD112" s="820"/>
      <c r="AE112" s="821"/>
      <c r="AF112" s="822" t="s">
        <v>454</v>
      </c>
      <c r="AG112" s="820"/>
      <c r="AH112" s="820"/>
      <c r="AI112" s="820"/>
      <c r="AJ112" s="821"/>
      <c r="AK112" s="822" t="s">
        <v>186</v>
      </c>
      <c r="AL112" s="820"/>
      <c r="AM112" s="820"/>
      <c r="AN112" s="820"/>
      <c r="AO112" s="821"/>
      <c r="AP112" s="867" t="s">
        <v>449</v>
      </c>
      <c r="AQ112" s="868"/>
      <c r="AR112" s="868"/>
      <c r="AS112" s="868"/>
      <c r="AT112" s="869"/>
      <c r="AU112" s="979"/>
      <c r="AV112" s="980"/>
      <c r="AW112" s="980"/>
      <c r="AX112" s="980"/>
      <c r="AY112" s="980"/>
      <c r="AZ112" s="855" t="s">
        <v>457</v>
      </c>
      <c r="BA112" s="790"/>
      <c r="BB112" s="790"/>
      <c r="BC112" s="790"/>
      <c r="BD112" s="790"/>
      <c r="BE112" s="790"/>
      <c r="BF112" s="790"/>
      <c r="BG112" s="790"/>
      <c r="BH112" s="790"/>
      <c r="BI112" s="790"/>
      <c r="BJ112" s="790"/>
      <c r="BK112" s="790"/>
      <c r="BL112" s="790"/>
      <c r="BM112" s="790"/>
      <c r="BN112" s="790"/>
      <c r="BO112" s="790"/>
      <c r="BP112" s="791"/>
      <c r="BQ112" s="856">
        <v>47540208</v>
      </c>
      <c r="BR112" s="857"/>
      <c r="BS112" s="857"/>
      <c r="BT112" s="857"/>
      <c r="BU112" s="857"/>
      <c r="BV112" s="857">
        <v>46224067</v>
      </c>
      <c r="BW112" s="857"/>
      <c r="BX112" s="857"/>
      <c r="BY112" s="857"/>
      <c r="BZ112" s="857"/>
      <c r="CA112" s="857">
        <v>44151906</v>
      </c>
      <c r="CB112" s="857"/>
      <c r="CC112" s="857"/>
      <c r="CD112" s="857"/>
      <c r="CE112" s="857"/>
      <c r="CF112" s="918">
        <v>88.1</v>
      </c>
      <c r="CG112" s="919"/>
      <c r="CH112" s="919"/>
      <c r="CI112" s="919"/>
      <c r="CJ112" s="919"/>
      <c r="CK112" s="974"/>
      <c r="CL112" s="861"/>
      <c r="CM112" s="864" t="s">
        <v>458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449</v>
      </c>
      <c r="DH112" s="857"/>
      <c r="DI112" s="857"/>
      <c r="DJ112" s="857"/>
      <c r="DK112" s="857"/>
      <c r="DL112" s="857" t="s">
        <v>447</v>
      </c>
      <c r="DM112" s="857"/>
      <c r="DN112" s="857"/>
      <c r="DO112" s="857"/>
      <c r="DP112" s="857"/>
      <c r="DQ112" s="857">
        <v>2223695</v>
      </c>
      <c r="DR112" s="857"/>
      <c r="DS112" s="857"/>
      <c r="DT112" s="857"/>
      <c r="DU112" s="857"/>
      <c r="DV112" s="834">
        <v>4.4000000000000004</v>
      </c>
      <c r="DW112" s="834"/>
      <c r="DX112" s="834"/>
      <c r="DY112" s="834"/>
      <c r="DZ112" s="835"/>
    </row>
    <row r="113" spans="1:130" s="246" customFormat="1" ht="26.25" customHeight="1" x14ac:dyDescent="0.15">
      <c r="A113" s="961"/>
      <c r="B113" s="962"/>
      <c r="C113" s="790" t="s">
        <v>459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3307766</v>
      </c>
      <c r="AB113" s="966"/>
      <c r="AC113" s="966"/>
      <c r="AD113" s="966"/>
      <c r="AE113" s="967"/>
      <c r="AF113" s="968">
        <v>3230379</v>
      </c>
      <c r="AG113" s="966"/>
      <c r="AH113" s="966"/>
      <c r="AI113" s="966"/>
      <c r="AJ113" s="967"/>
      <c r="AK113" s="968">
        <v>2982147</v>
      </c>
      <c r="AL113" s="966"/>
      <c r="AM113" s="966"/>
      <c r="AN113" s="966"/>
      <c r="AO113" s="967"/>
      <c r="AP113" s="969">
        <v>6</v>
      </c>
      <c r="AQ113" s="970"/>
      <c r="AR113" s="970"/>
      <c r="AS113" s="970"/>
      <c r="AT113" s="971"/>
      <c r="AU113" s="979"/>
      <c r="AV113" s="980"/>
      <c r="AW113" s="980"/>
      <c r="AX113" s="980"/>
      <c r="AY113" s="980"/>
      <c r="AZ113" s="855" t="s">
        <v>460</v>
      </c>
      <c r="BA113" s="790"/>
      <c r="BB113" s="790"/>
      <c r="BC113" s="790"/>
      <c r="BD113" s="790"/>
      <c r="BE113" s="790"/>
      <c r="BF113" s="790"/>
      <c r="BG113" s="790"/>
      <c r="BH113" s="790"/>
      <c r="BI113" s="790"/>
      <c r="BJ113" s="790"/>
      <c r="BK113" s="790"/>
      <c r="BL113" s="790"/>
      <c r="BM113" s="790"/>
      <c r="BN113" s="790"/>
      <c r="BO113" s="790"/>
      <c r="BP113" s="791"/>
      <c r="BQ113" s="856">
        <v>994915</v>
      </c>
      <c r="BR113" s="857"/>
      <c r="BS113" s="857"/>
      <c r="BT113" s="857"/>
      <c r="BU113" s="857"/>
      <c r="BV113" s="857">
        <v>1000741</v>
      </c>
      <c r="BW113" s="857"/>
      <c r="BX113" s="857"/>
      <c r="BY113" s="857"/>
      <c r="BZ113" s="857"/>
      <c r="CA113" s="857">
        <v>992563</v>
      </c>
      <c r="CB113" s="857"/>
      <c r="CC113" s="857"/>
      <c r="CD113" s="857"/>
      <c r="CE113" s="857"/>
      <c r="CF113" s="918">
        <v>2</v>
      </c>
      <c r="CG113" s="919"/>
      <c r="CH113" s="919"/>
      <c r="CI113" s="919"/>
      <c r="CJ113" s="919"/>
      <c r="CK113" s="974"/>
      <c r="CL113" s="861"/>
      <c r="CM113" s="864" t="s">
        <v>461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186</v>
      </c>
      <c r="DH113" s="820"/>
      <c r="DI113" s="820"/>
      <c r="DJ113" s="820"/>
      <c r="DK113" s="821"/>
      <c r="DL113" s="822" t="s">
        <v>186</v>
      </c>
      <c r="DM113" s="820"/>
      <c r="DN113" s="820"/>
      <c r="DO113" s="820"/>
      <c r="DP113" s="821"/>
      <c r="DQ113" s="822" t="s">
        <v>462</v>
      </c>
      <c r="DR113" s="820"/>
      <c r="DS113" s="820"/>
      <c r="DT113" s="820"/>
      <c r="DU113" s="821"/>
      <c r="DV113" s="867" t="s">
        <v>454</v>
      </c>
      <c r="DW113" s="868"/>
      <c r="DX113" s="868"/>
      <c r="DY113" s="868"/>
      <c r="DZ113" s="869"/>
    </row>
    <row r="114" spans="1:130" s="246" customFormat="1" ht="26.25" customHeight="1" x14ac:dyDescent="0.15">
      <c r="A114" s="961"/>
      <c r="B114" s="962"/>
      <c r="C114" s="790" t="s">
        <v>463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22918</v>
      </c>
      <c r="AB114" s="820"/>
      <c r="AC114" s="820"/>
      <c r="AD114" s="820"/>
      <c r="AE114" s="821"/>
      <c r="AF114" s="822">
        <v>31400</v>
      </c>
      <c r="AG114" s="820"/>
      <c r="AH114" s="820"/>
      <c r="AI114" s="820"/>
      <c r="AJ114" s="821"/>
      <c r="AK114" s="822">
        <v>30285</v>
      </c>
      <c r="AL114" s="820"/>
      <c r="AM114" s="820"/>
      <c r="AN114" s="820"/>
      <c r="AO114" s="821"/>
      <c r="AP114" s="867">
        <v>0.1</v>
      </c>
      <c r="AQ114" s="868"/>
      <c r="AR114" s="868"/>
      <c r="AS114" s="868"/>
      <c r="AT114" s="869"/>
      <c r="AU114" s="979"/>
      <c r="AV114" s="980"/>
      <c r="AW114" s="980"/>
      <c r="AX114" s="980"/>
      <c r="AY114" s="980"/>
      <c r="AZ114" s="855" t="s">
        <v>464</v>
      </c>
      <c r="BA114" s="790"/>
      <c r="BB114" s="790"/>
      <c r="BC114" s="790"/>
      <c r="BD114" s="790"/>
      <c r="BE114" s="790"/>
      <c r="BF114" s="790"/>
      <c r="BG114" s="790"/>
      <c r="BH114" s="790"/>
      <c r="BI114" s="790"/>
      <c r="BJ114" s="790"/>
      <c r="BK114" s="790"/>
      <c r="BL114" s="790"/>
      <c r="BM114" s="790"/>
      <c r="BN114" s="790"/>
      <c r="BO114" s="790"/>
      <c r="BP114" s="791"/>
      <c r="BQ114" s="856">
        <v>15431278</v>
      </c>
      <c r="BR114" s="857"/>
      <c r="BS114" s="857"/>
      <c r="BT114" s="857"/>
      <c r="BU114" s="857"/>
      <c r="BV114" s="857">
        <v>15253812</v>
      </c>
      <c r="BW114" s="857"/>
      <c r="BX114" s="857"/>
      <c r="BY114" s="857"/>
      <c r="BZ114" s="857"/>
      <c r="CA114" s="857">
        <v>14821894</v>
      </c>
      <c r="CB114" s="857"/>
      <c r="CC114" s="857"/>
      <c r="CD114" s="857"/>
      <c r="CE114" s="857"/>
      <c r="CF114" s="918">
        <v>29.6</v>
      </c>
      <c r="CG114" s="919"/>
      <c r="CH114" s="919"/>
      <c r="CI114" s="919"/>
      <c r="CJ114" s="919"/>
      <c r="CK114" s="974"/>
      <c r="CL114" s="861"/>
      <c r="CM114" s="864" t="s">
        <v>465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466</v>
      </c>
      <c r="DH114" s="820"/>
      <c r="DI114" s="820"/>
      <c r="DJ114" s="820"/>
      <c r="DK114" s="821"/>
      <c r="DL114" s="822" t="s">
        <v>450</v>
      </c>
      <c r="DM114" s="820"/>
      <c r="DN114" s="820"/>
      <c r="DO114" s="820"/>
      <c r="DP114" s="821"/>
      <c r="DQ114" s="822" t="s">
        <v>451</v>
      </c>
      <c r="DR114" s="820"/>
      <c r="DS114" s="820"/>
      <c r="DT114" s="820"/>
      <c r="DU114" s="821"/>
      <c r="DV114" s="867" t="s">
        <v>186</v>
      </c>
      <c r="DW114" s="868"/>
      <c r="DX114" s="868"/>
      <c r="DY114" s="868"/>
      <c r="DZ114" s="869"/>
    </row>
    <row r="115" spans="1:130" s="246" customFormat="1" ht="26.25" customHeight="1" x14ac:dyDescent="0.15">
      <c r="A115" s="961"/>
      <c r="B115" s="962"/>
      <c r="C115" s="790" t="s">
        <v>467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130457</v>
      </c>
      <c r="AB115" s="966"/>
      <c r="AC115" s="966"/>
      <c r="AD115" s="966"/>
      <c r="AE115" s="967"/>
      <c r="AF115" s="968">
        <v>118291</v>
      </c>
      <c r="AG115" s="966"/>
      <c r="AH115" s="966"/>
      <c r="AI115" s="966"/>
      <c r="AJ115" s="967"/>
      <c r="AK115" s="968">
        <v>103271</v>
      </c>
      <c r="AL115" s="966"/>
      <c r="AM115" s="966"/>
      <c r="AN115" s="966"/>
      <c r="AO115" s="967"/>
      <c r="AP115" s="969">
        <v>0.2</v>
      </c>
      <c r="AQ115" s="970"/>
      <c r="AR115" s="970"/>
      <c r="AS115" s="970"/>
      <c r="AT115" s="971"/>
      <c r="AU115" s="979"/>
      <c r="AV115" s="980"/>
      <c r="AW115" s="980"/>
      <c r="AX115" s="980"/>
      <c r="AY115" s="980"/>
      <c r="AZ115" s="855" t="s">
        <v>468</v>
      </c>
      <c r="BA115" s="790"/>
      <c r="BB115" s="790"/>
      <c r="BC115" s="790"/>
      <c r="BD115" s="790"/>
      <c r="BE115" s="790"/>
      <c r="BF115" s="790"/>
      <c r="BG115" s="790"/>
      <c r="BH115" s="790"/>
      <c r="BI115" s="790"/>
      <c r="BJ115" s="790"/>
      <c r="BK115" s="790"/>
      <c r="BL115" s="790"/>
      <c r="BM115" s="790"/>
      <c r="BN115" s="790"/>
      <c r="BO115" s="790"/>
      <c r="BP115" s="791"/>
      <c r="BQ115" s="856" t="s">
        <v>454</v>
      </c>
      <c r="BR115" s="857"/>
      <c r="BS115" s="857"/>
      <c r="BT115" s="857"/>
      <c r="BU115" s="857"/>
      <c r="BV115" s="857" t="s">
        <v>186</v>
      </c>
      <c r="BW115" s="857"/>
      <c r="BX115" s="857"/>
      <c r="BY115" s="857"/>
      <c r="BZ115" s="857"/>
      <c r="CA115" s="857" t="s">
        <v>186</v>
      </c>
      <c r="CB115" s="857"/>
      <c r="CC115" s="857"/>
      <c r="CD115" s="857"/>
      <c r="CE115" s="857"/>
      <c r="CF115" s="918" t="s">
        <v>469</v>
      </c>
      <c r="CG115" s="919"/>
      <c r="CH115" s="919"/>
      <c r="CI115" s="919"/>
      <c r="CJ115" s="919"/>
      <c r="CK115" s="974"/>
      <c r="CL115" s="861"/>
      <c r="CM115" s="855" t="s">
        <v>470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451</v>
      </c>
      <c r="DH115" s="820"/>
      <c r="DI115" s="820"/>
      <c r="DJ115" s="820"/>
      <c r="DK115" s="821"/>
      <c r="DL115" s="822" t="s">
        <v>451</v>
      </c>
      <c r="DM115" s="820"/>
      <c r="DN115" s="820"/>
      <c r="DO115" s="820"/>
      <c r="DP115" s="821"/>
      <c r="DQ115" s="822" t="s">
        <v>446</v>
      </c>
      <c r="DR115" s="820"/>
      <c r="DS115" s="820"/>
      <c r="DT115" s="820"/>
      <c r="DU115" s="821"/>
      <c r="DV115" s="867" t="s">
        <v>447</v>
      </c>
      <c r="DW115" s="868"/>
      <c r="DX115" s="868"/>
      <c r="DY115" s="868"/>
      <c r="DZ115" s="869"/>
    </row>
    <row r="116" spans="1:130" s="246" customFormat="1" ht="26.25" customHeight="1" x14ac:dyDescent="0.15">
      <c r="A116" s="963"/>
      <c r="B116" s="964"/>
      <c r="C116" s="923" t="s">
        <v>471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v>
      </c>
      <c r="AB116" s="820"/>
      <c r="AC116" s="820"/>
      <c r="AD116" s="820"/>
      <c r="AE116" s="821"/>
      <c r="AF116" s="822">
        <v>13</v>
      </c>
      <c r="AG116" s="820"/>
      <c r="AH116" s="820"/>
      <c r="AI116" s="820"/>
      <c r="AJ116" s="821"/>
      <c r="AK116" s="822">
        <v>39</v>
      </c>
      <c r="AL116" s="820"/>
      <c r="AM116" s="820"/>
      <c r="AN116" s="820"/>
      <c r="AO116" s="821"/>
      <c r="AP116" s="867">
        <v>0</v>
      </c>
      <c r="AQ116" s="868"/>
      <c r="AR116" s="868"/>
      <c r="AS116" s="868"/>
      <c r="AT116" s="869"/>
      <c r="AU116" s="979"/>
      <c r="AV116" s="980"/>
      <c r="AW116" s="980"/>
      <c r="AX116" s="980"/>
      <c r="AY116" s="980"/>
      <c r="AZ116" s="906" t="s">
        <v>472</v>
      </c>
      <c r="BA116" s="907"/>
      <c r="BB116" s="907"/>
      <c r="BC116" s="907"/>
      <c r="BD116" s="907"/>
      <c r="BE116" s="907"/>
      <c r="BF116" s="907"/>
      <c r="BG116" s="907"/>
      <c r="BH116" s="907"/>
      <c r="BI116" s="907"/>
      <c r="BJ116" s="907"/>
      <c r="BK116" s="907"/>
      <c r="BL116" s="907"/>
      <c r="BM116" s="907"/>
      <c r="BN116" s="907"/>
      <c r="BO116" s="907"/>
      <c r="BP116" s="908"/>
      <c r="BQ116" s="856" t="s">
        <v>450</v>
      </c>
      <c r="BR116" s="857"/>
      <c r="BS116" s="857"/>
      <c r="BT116" s="857"/>
      <c r="BU116" s="857"/>
      <c r="BV116" s="857" t="s">
        <v>186</v>
      </c>
      <c r="BW116" s="857"/>
      <c r="BX116" s="857"/>
      <c r="BY116" s="857"/>
      <c r="BZ116" s="857"/>
      <c r="CA116" s="857" t="s">
        <v>454</v>
      </c>
      <c r="CB116" s="857"/>
      <c r="CC116" s="857"/>
      <c r="CD116" s="857"/>
      <c r="CE116" s="857"/>
      <c r="CF116" s="918" t="s">
        <v>449</v>
      </c>
      <c r="CG116" s="919"/>
      <c r="CH116" s="919"/>
      <c r="CI116" s="919"/>
      <c r="CJ116" s="919"/>
      <c r="CK116" s="974"/>
      <c r="CL116" s="861"/>
      <c r="CM116" s="864" t="s">
        <v>473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462</v>
      </c>
      <c r="DH116" s="820"/>
      <c r="DI116" s="820"/>
      <c r="DJ116" s="820"/>
      <c r="DK116" s="821"/>
      <c r="DL116" s="822" t="s">
        <v>446</v>
      </c>
      <c r="DM116" s="820"/>
      <c r="DN116" s="820"/>
      <c r="DO116" s="820"/>
      <c r="DP116" s="821"/>
      <c r="DQ116" s="822" t="s">
        <v>451</v>
      </c>
      <c r="DR116" s="820"/>
      <c r="DS116" s="820"/>
      <c r="DT116" s="820"/>
      <c r="DU116" s="821"/>
      <c r="DV116" s="867" t="s">
        <v>449</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474</v>
      </c>
      <c r="Z117" s="946"/>
      <c r="AA117" s="951">
        <v>16487301</v>
      </c>
      <c r="AB117" s="952"/>
      <c r="AC117" s="952"/>
      <c r="AD117" s="952"/>
      <c r="AE117" s="953"/>
      <c r="AF117" s="954">
        <v>16303694</v>
      </c>
      <c r="AG117" s="952"/>
      <c r="AH117" s="952"/>
      <c r="AI117" s="952"/>
      <c r="AJ117" s="953"/>
      <c r="AK117" s="954">
        <v>15988719</v>
      </c>
      <c r="AL117" s="952"/>
      <c r="AM117" s="952"/>
      <c r="AN117" s="952"/>
      <c r="AO117" s="953"/>
      <c r="AP117" s="955"/>
      <c r="AQ117" s="956"/>
      <c r="AR117" s="956"/>
      <c r="AS117" s="956"/>
      <c r="AT117" s="957"/>
      <c r="AU117" s="979"/>
      <c r="AV117" s="980"/>
      <c r="AW117" s="980"/>
      <c r="AX117" s="980"/>
      <c r="AY117" s="980"/>
      <c r="AZ117" s="906" t="s">
        <v>475</v>
      </c>
      <c r="BA117" s="907"/>
      <c r="BB117" s="907"/>
      <c r="BC117" s="907"/>
      <c r="BD117" s="907"/>
      <c r="BE117" s="907"/>
      <c r="BF117" s="907"/>
      <c r="BG117" s="907"/>
      <c r="BH117" s="907"/>
      <c r="BI117" s="907"/>
      <c r="BJ117" s="907"/>
      <c r="BK117" s="907"/>
      <c r="BL117" s="907"/>
      <c r="BM117" s="907"/>
      <c r="BN117" s="907"/>
      <c r="BO117" s="907"/>
      <c r="BP117" s="908"/>
      <c r="BQ117" s="856" t="s">
        <v>186</v>
      </c>
      <c r="BR117" s="857"/>
      <c r="BS117" s="857"/>
      <c r="BT117" s="857"/>
      <c r="BU117" s="857"/>
      <c r="BV117" s="857" t="s">
        <v>469</v>
      </c>
      <c r="BW117" s="857"/>
      <c r="BX117" s="857"/>
      <c r="BY117" s="857"/>
      <c r="BZ117" s="857"/>
      <c r="CA117" s="857" t="s">
        <v>466</v>
      </c>
      <c r="CB117" s="857"/>
      <c r="CC117" s="857"/>
      <c r="CD117" s="857"/>
      <c r="CE117" s="857"/>
      <c r="CF117" s="918" t="s">
        <v>451</v>
      </c>
      <c r="CG117" s="919"/>
      <c r="CH117" s="919"/>
      <c r="CI117" s="919"/>
      <c r="CJ117" s="919"/>
      <c r="CK117" s="974"/>
      <c r="CL117" s="861"/>
      <c r="CM117" s="864" t="s">
        <v>476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466</v>
      </c>
      <c r="DH117" s="820"/>
      <c r="DI117" s="820"/>
      <c r="DJ117" s="820"/>
      <c r="DK117" s="821"/>
      <c r="DL117" s="822" t="s">
        <v>186</v>
      </c>
      <c r="DM117" s="820"/>
      <c r="DN117" s="820"/>
      <c r="DO117" s="820"/>
      <c r="DP117" s="821"/>
      <c r="DQ117" s="822" t="s">
        <v>451</v>
      </c>
      <c r="DR117" s="820"/>
      <c r="DS117" s="820"/>
      <c r="DT117" s="820"/>
      <c r="DU117" s="821"/>
      <c r="DV117" s="867" t="s">
        <v>454</v>
      </c>
      <c r="DW117" s="868"/>
      <c r="DX117" s="868"/>
      <c r="DY117" s="868"/>
      <c r="DZ117" s="869"/>
    </row>
    <row r="118" spans="1:130" s="246" customFormat="1" ht="26.25" customHeight="1" x14ac:dyDescent="0.15">
      <c r="A118" s="944" t="s">
        <v>441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439</v>
      </c>
      <c r="AB118" s="945"/>
      <c r="AC118" s="945"/>
      <c r="AD118" s="945"/>
      <c r="AE118" s="946"/>
      <c r="AF118" s="947" t="s">
        <v>307</v>
      </c>
      <c r="AG118" s="945"/>
      <c r="AH118" s="945"/>
      <c r="AI118" s="945"/>
      <c r="AJ118" s="946"/>
      <c r="AK118" s="947" t="s">
        <v>306</v>
      </c>
      <c r="AL118" s="945"/>
      <c r="AM118" s="945"/>
      <c r="AN118" s="945"/>
      <c r="AO118" s="946"/>
      <c r="AP118" s="948" t="s">
        <v>440</v>
      </c>
      <c r="AQ118" s="949"/>
      <c r="AR118" s="949"/>
      <c r="AS118" s="949"/>
      <c r="AT118" s="950"/>
      <c r="AU118" s="979"/>
      <c r="AV118" s="980"/>
      <c r="AW118" s="980"/>
      <c r="AX118" s="980"/>
      <c r="AY118" s="980"/>
      <c r="AZ118" s="922" t="s">
        <v>477</v>
      </c>
      <c r="BA118" s="923"/>
      <c r="BB118" s="923"/>
      <c r="BC118" s="923"/>
      <c r="BD118" s="923"/>
      <c r="BE118" s="923"/>
      <c r="BF118" s="923"/>
      <c r="BG118" s="923"/>
      <c r="BH118" s="923"/>
      <c r="BI118" s="923"/>
      <c r="BJ118" s="923"/>
      <c r="BK118" s="923"/>
      <c r="BL118" s="923"/>
      <c r="BM118" s="923"/>
      <c r="BN118" s="923"/>
      <c r="BO118" s="923"/>
      <c r="BP118" s="924"/>
      <c r="BQ118" s="925" t="s">
        <v>466</v>
      </c>
      <c r="BR118" s="888"/>
      <c r="BS118" s="888"/>
      <c r="BT118" s="888"/>
      <c r="BU118" s="888"/>
      <c r="BV118" s="888" t="s">
        <v>462</v>
      </c>
      <c r="BW118" s="888"/>
      <c r="BX118" s="888"/>
      <c r="BY118" s="888"/>
      <c r="BZ118" s="888"/>
      <c r="CA118" s="888" t="s">
        <v>466</v>
      </c>
      <c r="CB118" s="888"/>
      <c r="CC118" s="888"/>
      <c r="CD118" s="888"/>
      <c r="CE118" s="888"/>
      <c r="CF118" s="918" t="s">
        <v>466</v>
      </c>
      <c r="CG118" s="919"/>
      <c r="CH118" s="919"/>
      <c r="CI118" s="919"/>
      <c r="CJ118" s="919"/>
      <c r="CK118" s="974"/>
      <c r="CL118" s="861"/>
      <c r="CM118" s="864" t="s">
        <v>478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186</v>
      </c>
      <c r="DH118" s="820"/>
      <c r="DI118" s="820"/>
      <c r="DJ118" s="820"/>
      <c r="DK118" s="821"/>
      <c r="DL118" s="822" t="s">
        <v>451</v>
      </c>
      <c r="DM118" s="820"/>
      <c r="DN118" s="820"/>
      <c r="DO118" s="820"/>
      <c r="DP118" s="821"/>
      <c r="DQ118" s="822" t="s">
        <v>462</v>
      </c>
      <c r="DR118" s="820"/>
      <c r="DS118" s="820"/>
      <c r="DT118" s="820"/>
      <c r="DU118" s="821"/>
      <c r="DV118" s="867" t="s">
        <v>466</v>
      </c>
      <c r="DW118" s="868"/>
      <c r="DX118" s="868"/>
      <c r="DY118" s="868"/>
      <c r="DZ118" s="869"/>
    </row>
    <row r="119" spans="1:130" s="246" customFormat="1" ht="26.25" customHeight="1" x14ac:dyDescent="0.15">
      <c r="A119" s="858" t="s">
        <v>444</v>
      </c>
      <c r="B119" s="859"/>
      <c r="C119" s="934" t="s">
        <v>445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454</v>
      </c>
      <c r="AB119" s="938"/>
      <c r="AC119" s="938"/>
      <c r="AD119" s="938"/>
      <c r="AE119" s="939"/>
      <c r="AF119" s="940" t="s">
        <v>454</v>
      </c>
      <c r="AG119" s="938"/>
      <c r="AH119" s="938"/>
      <c r="AI119" s="938"/>
      <c r="AJ119" s="939"/>
      <c r="AK119" s="940" t="s">
        <v>469</v>
      </c>
      <c r="AL119" s="938"/>
      <c r="AM119" s="938"/>
      <c r="AN119" s="938"/>
      <c r="AO119" s="939"/>
      <c r="AP119" s="941" t="s">
        <v>462</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479</v>
      </c>
      <c r="BP119" s="921"/>
      <c r="BQ119" s="925">
        <v>218812424</v>
      </c>
      <c r="BR119" s="888"/>
      <c r="BS119" s="888"/>
      <c r="BT119" s="888"/>
      <c r="BU119" s="888"/>
      <c r="BV119" s="888">
        <v>216998671</v>
      </c>
      <c r="BW119" s="888"/>
      <c r="BX119" s="888"/>
      <c r="BY119" s="888"/>
      <c r="BZ119" s="888"/>
      <c r="CA119" s="888">
        <v>213973737</v>
      </c>
      <c r="CB119" s="888"/>
      <c r="CC119" s="888"/>
      <c r="CD119" s="888"/>
      <c r="CE119" s="888"/>
      <c r="CF119" s="786"/>
      <c r="CG119" s="787"/>
      <c r="CH119" s="787"/>
      <c r="CI119" s="787"/>
      <c r="CJ119" s="877"/>
      <c r="CK119" s="975"/>
      <c r="CL119" s="863"/>
      <c r="CM119" s="881" t="s">
        <v>480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1076580</v>
      </c>
      <c r="DH119" s="803"/>
      <c r="DI119" s="803"/>
      <c r="DJ119" s="803"/>
      <c r="DK119" s="804"/>
      <c r="DL119" s="805">
        <v>958289</v>
      </c>
      <c r="DM119" s="803"/>
      <c r="DN119" s="803"/>
      <c r="DO119" s="803"/>
      <c r="DP119" s="804"/>
      <c r="DQ119" s="805">
        <v>851906</v>
      </c>
      <c r="DR119" s="803"/>
      <c r="DS119" s="803"/>
      <c r="DT119" s="803"/>
      <c r="DU119" s="804"/>
      <c r="DV119" s="891">
        <v>1.7</v>
      </c>
      <c r="DW119" s="892"/>
      <c r="DX119" s="892"/>
      <c r="DY119" s="892"/>
      <c r="DZ119" s="893"/>
    </row>
    <row r="120" spans="1:130" s="246" customFormat="1" ht="26.25" customHeight="1" x14ac:dyDescent="0.15">
      <c r="A120" s="860"/>
      <c r="B120" s="861"/>
      <c r="C120" s="864" t="s">
        <v>453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469</v>
      </c>
      <c r="AB120" s="820"/>
      <c r="AC120" s="820"/>
      <c r="AD120" s="820"/>
      <c r="AE120" s="821"/>
      <c r="AF120" s="822" t="s">
        <v>451</v>
      </c>
      <c r="AG120" s="820"/>
      <c r="AH120" s="820"/>
      <c r="AI120" s="820"/>
      <c r="AJ120" s="821"/>
      <c r="AK120" s="822" t="s">
        <v>466</v>
      </c>
      <c r="AL120" s="820"/>
      <c r="AM120" s="820"/>
      <c r="AN120" s="820"/>
      <c r="AO120" s="821"/>
      <c r="AP120" s="867" t="s">
        <v>462</v>
      </c>
      <c r="AQ120" s="868"/>
      <c r="AR120" s="868"/>
      <c r="AS120" s="868"/>
      <c r="AT120" s="869"/>
      <c r="AU120" s="926" t="s">
        <v>481</v>
      </c>
      <c r="AV120" s="927"/>
      <c r="AW120" s="927"/>
      <c r="AX120" s="927"/>
      <c r="AY120" s="928"/>
      <c r="AZ120" s="903" t="s">
        <v>482</v>
      </c>
      <c r="BA120" s="848"/>
      <c r="BB120" s="848"/>
      <c r="BC120" s="848"/>
      <c r="BD120" s="848"/>
      <c r="BE120" s="848"/>
      <c r="BF120" s="848"/>
      <c r="BG120" s="848"/>
      <c r="BH120" s="848"/>
      <c r="BI120" s="848"/>
      <c r="BJ120" s="848"/>
      <c r="BK120" s="848"/>
      <c r="BL120" s="848"/>
      <c r="BM120" s="848"/>
      <c r="BN120" s="848"/>
      <c r="BO120" s="848"/>
      <c r="BP120" s="849"/>
      <c r="BQ120" s="904">
        <v>8311786</v>
      </c>
      <c r="BR120" s="885"/>
      <c r="BS120" s="885"/>
      <c r="BT120" s="885"/>
      <c r="BU120" s="885"/>
      <c r="BV120" s="885">
        <v>4868971</v>
      </c>
      <c r="BW120" s="885"/>
      <c r="BX120" s="885"/>
      <c r="BY120" s="885"/>
      <c r="BZ120" s="885"/>
      <c r="CA120" s="885">
        <v>3896351</v>
      </c>
      <c r="CB120" s="885"/>
      <c r="CC120" s="885"/>
      <c r="CD120" s="885"/>
      <c r="CE120" s="885"/>
      <c r="CF120" s="909">
        <v>7.8</v>
      </c>
      <c r="CG120" s="910"/>
      <c r="CH120" s="910"/>
      <c r="CI120" s="910"/>
      <c r="CJ120" s="910"/>
      <c r="CK120" s="911" t="s">
        <v>483</v>
      </c>
      <c r="CL120" s="895"/>
      <c r="CM120" s="895"/>
      <c r="CN120" s="895"/>
      <c r="CO120" s="896"/>
      <c r="CP120" s="915" t="s">
        <v>484</v>
      </c>
      <c r="CQ120" s="916"/>
      <c r="CR120" s="916"/>
      <c r="CS120" s="916"/>
      <c r="CT120" s="916"/>
      <c r="CU120" s="916"/>
      <c r="CV120" s="916"/>
      <c r="CW120" s="916"/>
      <c r="CX120" s="916"/>
      <c r="CY120" s="916"/>
      <c r="CZ120" s="916"/>
      <c r="DA120" s="916"/>
      <c r="DB120" s="916"/>
      <c r="DC120" s="916"/>
      <c r="DD120" s="916"/>
      <c r="DE120" s="916"/>
      <c r="DF120" s="917"/>
      <c r="DG120" s="904">
        <v>39527074</v>
      </c>
      <c r="DH120" s="885"/>
      <c r="DI120" s="885"/>
      <c r="DJ120" s="885"/>
      <c r="DK120" s="885"/>
      <c r="DL120" s="885">
        <v>38559601</v>
      </c>
      <c r="DM120" s="885"/>
      <c r="DN120" s="885"/>
      <c r="DO120" s="885"/>
      <c r="DP120" s="885"/>
      <c r="DQ120" s="885">
        <v>37044835</v>
      </c>
      <c r="DR120" s="885"/>
      <c r="DS120" s="885"/>
      <c r="DT120" s="885"/>
      <c r="DU120" s="885"/>
      <c r="DV120" s="886">
        <v>74</v>
      </c>
      <c r="DW120" s="886"/>
      <c r="DX120" s="886"/>
      <c r="DY120" s="886"/>
      <c r="DZ120" s="887"/>
    </row>
    <row r="121" spans="1:130" s="246" customFormat="1" ht="26.25" customHeight="1" x14ac:dyDescent="0.15">
      <c r="A121" s="860"/>
      <c r="B121" s="861"/>
      <c r="C121" s="906" t="s">
        <v>485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449</v>
      </c>
      <c r="AB121" s="820"/>
      <c r="AC121" s="820"/>
      <c r="AD121" s="820"/>
      <c r="AE121" s="821"/>
      <c r="AF121" s="822" t="s">
        <v>186</v>
      </c>
      <c r="AG121" s="820"/>
      <c r="AH121" s="820"/>
      <c r="AI121" s="820"/>
      <c r="AJ121" s="821"/>
      <c r="AK121" s="822" t="s">
        <v>186</v>
      </c>
      <c r="AL121" s="820"/>
      <c r="AM121" s="820"/>
      <c r="AN121" s="820"/>
      <c r="AO121" s="821"/>
      <c r="AP121" s="867" t="s">
        <v>186</v>
      </c>
      <c r="AQ121" s="868"/>
      <c r="AR121" s="868"/>
      <c r="AS121" s="868"/>
      <c r="AT121" s="869"/>
      <c r="AU121" s="929"/>
      <c r="AV121" s="930"/>
      <c r="AW121" s="930"/>
      <c r="AX121" s="930"/>
      <c r="AY121" s="931"/>
      <c r="AZ121" s="855" t="s">
        <v>486</v>
      </c>
      <c r="BA121" s="790"/>
      <c r="BB121" s="790"/>
      <c r="BC121" s="790"/>
      <c r="BD121" s="790"/>
      <c r="BE121" s="790"/>
      <c r="BF121" s="790"/>
      <c r="BG121" s="790"/>
      <c r="BH121" s="790"/>
      <c r="BI121" s="790"/>
      <c r="BJ121" s="790"/>
      <c r="BK121" s="790"/>
      <c r="BL121" s="790"/>
      <c r="BM121" s="790"/>
      <c r="BN121" s="790"/>
      <c r="BO121" s="790"/>
      <c r="BP121" s="791"/>
      <c r="BQ121" s="856">
        <v>37704284</v>
      </c>
      <c r="BR121" s="857"/>
      <c r="BS121" s="857"/>
      <c r="BT121" s="857"/>
      <c r="BU121" s="857"/>
      <c r="BV121" s="857">
        <v>37065791</v>
      </c>
      <c r="BW121" s="857"/>
      <c r="BX121" s="857"/>
      <c r="BY121" s="857"/>
      <c r="BZ121" s="857"/>
      <c r="CA121" s="857">
        <v>39007322</v>
      </c>
      <c r="CB121" s="857"/>
      <c r="CC121" s="857"/>
      <c r="CD121" s="857"/>
      <c r="CE121" s="857"/>
      <c r="CF121" s="918">
        <v>77.900000000000006</v>
      </c>
      <c r="CG121" s="919"/>
      <c r="CH121" s="919"/>
      <c r="CI121" s="919"/>
      <c r="CJ121" s="919"/>
      <c r="CK121" s="912"/>
      <c r="CL121" s="898"/>
      <c r="CM121" s="898"/>
      <c r="CN121" s="898"/>
      <c r="CO121" s="899"/>
      <c r="CP121" s="878" t="s">
        <v>487</v>
      </c>
      <c r="CQ121" s="879"/>
      <c r="CR121" s="879"/>
      <c r="CS121" s="879"/>
      <c r="CT121" s="879"/>
      <c r="CU121" s="879"/>
      <c r="CV121" s="879"/>
      <c r="CW121" s="879"/>
      <c r="CX121" s="879"/>
      <c r="CY121" s="879"/>
      <c r="CZ121" s="879"/>
      <c r="DA121" s="879"/>
      <c r="DB121" s="879"/>
      <c r="DC121" s="879"/>
      <c r="DD121" s="879"/>
      <c r="DE121" s="879"/>
      <c r="DF121" s="880"/>
      <c r="DG121" s="856">
        <v>3664356</v>
      </c>
      <c r="DH121" s="857"/>
      <c r="DI121" s="857"/>
      <c r="DJ121" s="857"/>
      <c r="DK121" s="857"/>
      <c r="DL121" s="857">
        <v>3464223</v>
      </c>
      <c r="DM121" s="857"/>
      <c r="DN121" s="857"/>
      <c r="DO121" s="857"/>
      <c r="DP121" s="857"/>
      <c r="DQ121" s="857">
        <v>3292924</v>
      </c>
      <c r="DR121" s="857"/>
      <c r="DS121" s="857"/>
      <c r="DT121" s="857"/>
      <c r="DU121" s="857"/>
      <c r="DV121" s="834">
        <v>6.6</v>
      </c>
      <c r="DW121" s="834"/>
      <c r="DX121" s="834"/>
      <c r="DY121" s="834"/>
      <c r="DZ121" s="835"/>
    </row>
    <row r="122" spans="1:130" s="246" customFormat="1" ht="26.25" customHeight="1" x14ac:dyDescent="0.15">
      <c r="A122" s="860"/>
      <c r="B122" s="861"/>
      <c r="C122" s="864" t="s">
        <v>465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466</v>
      </c>
      <c r="AB122" s="820"/>
      <c r="AC122" s="820"/>
      <c r="AD122" s="820"/>
      <c r="AE122" s="821"/>
      <c r="AF122" s="822" t="s">
        <v>469</v>
      </c>
      <c r="AG122" s="820"/>
      <c r="AH122" s="820"/>
      <c r="AI122" s="820"/>
      <c r="AJ122" s="821"/>
      <c r="AK122" s="822" t="s">
        <v>186</v>
      </c>
      <c r="AL122" s="820"/>
      <c r="AM122" s="820"/>
      <c r="AN122" s="820"/>
      <c r="AO122" s="821"/>
      <c r="AP122" s="867" t="s">
        <v>186</v>
      </c>
      <c r="AQ122" s="868"/>
      <c r="AR122" s="868"/>
      <c r="AS122" s="868"/>
      <c r="AT122" s="869"/>
      <c r="AU122" s="929"/>
      <c r="AV122" s="930"/>
      <c r="AW122" s="930"/>
      <c r="AX122" s="930"/>
      <c r="AY122" s="931"/>
      <c r="AZ122" s="922" t="s">
        <v>488</v>
      </c>
      <c r="BA122" s="923"/>
      <c r="BB122" s="923"/>
      <c r="BC122" s="923"/>
      <c r="BD122" s="923"/>
      <c r="BE122" s="923"/>
      <c r="BF122" s="923"/>
      <c r="BG122" s="923"/>
      <c r="BH122" s="923"/>
      <c r="BI122" s="923"/>
      <c r="BJ122" s="923"/>
      <c r="BK122" s="923"/>
      <c r="BL122" s="923"/>
      <c r="BM122" s="923"/>
      <c r="BN122" s="923"/>
      <c r="BO122" s="923"/>
      <c r="BP122" s="924"/>
      <c r="BQ122" s="925">
        <v>117348545</v>
      </c>
      <c r="BR122" s="888"/>
      <c r="BS122" s="888"/>
      <c r="BT122" s="888"/>
      <c r="BU122" s="888"/>
      <c r="BV122" s="888">
        <v>116761460</v>
      </c>
      <c r="BW122" s="888"/>
      <c r="BX122" s="888"/>
      <c r="BY122" s="888"/>
      <c r="BZ122" s="888"/>
      <c r="CA122" s="888">
        <v>115685752</v>
      </c>
      <c r="CB122" s="888"/>
      <c r="CC122" s="888"/>
      <c r="CD122" s="888"/>
      <c r="CE122" s="888"/>
      <c r="CF122" s="889">
        <v>231</v>
      </c>
      <c r="CG122" s="890"/>
      <c r="CH122" s="890"/>
      <c r="CI122" s="890"/>
      <c r="CJ122" s="890"/>
      <c r="CK122" s="912"/>
      <c r="CL122" s="898"/>
      <c r="CM122" s="898"/>
      <c r="CN122" s="898"/>
      <c r="CO122" s="899"/>
      <c r="CP122" s="878" t="s">
        <v>489</v>
      </c>
      <c r="CQ122" s="879"/>
      <c r="CR122" s="879"/>
      <c r="CS122" s="879"/>
      <c r="CT122" s="879"/>
      <c r="CU122" s="879"/>
      <c r="CV122" s="879"/>
      <c r="CW122" s="879"/>
      <c r="CX122" s="879"/>
      <c r="CY122" s="879"/>
      <c r="CZ122" s="879"/>
      <c r="DA122" s="879"/>
      <c r="DB122" s="879"/>
      <c r="DC122" s="879"/>
      <c r="DD122" s="879"/>
      <c r="DE122" s="879"/>
      <c r="DF122" s="880"/>
      <c r="DG122" s="856">
        <v>2080571</v>
      </c>
      <c r="DH122" s="857"/>
      <c r="DI122" s="857"/>
      <c r="DJ122" s="857"/>
      <c r="DK122" s="857"/>
      <c r="DL122" s="857">
        <v>1973130</v>
      </c>
      <c r="DM122" s="857"/>
      <c r="DN122" s="857"/>
      <c r="DO122" s="857"/>
      <c r="DP122" s="857"/>
      <c r="DQ122" s="857">
        <v>1964710</v>
      </c>
      <c r="DR122" s="857"/>
      <c r="DS122" s="857"/>
      <c r="DT122" s="857"/>
      <c r="DU122" s="857"/>
      <c r="DV122" s="834">
        <v>3.9</v>
      </c>
      <c r="DW122" s="834"/>
      <c r="DX122" s="834"/>
      <c r="DY122" s="834"/>
      <c r="DZ122" s="835"/>
    </row>
    <row r="123" spans="1:130" s="246" customFormat="1" ht="26.25" customHeight="1" x14ac:dyDescent="0.15">
      <c r="A123" s="860"/>
      <c r="B123" s="861"/>
      <c r="C123" s="864" t="s">
        <v>473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451</v>
      </c>
      <c r="AB123" s="820"/>
      <c r="AC123" s="820"/>
      <c r="AD123" s="820"/>
      <c r="AE123" s="821"/>
      <c r="AF123" s="822" t="s">
        <v>450</v>
      </c>
      <c r="AG123" s="820"/>
      <c r="AH123" s="820"/>
      <c r="AI123" s="820"/>
      <c r="AJ123" s="821"/>
      <c r="AK123" s="822" t="s">
        <v>451</v>
      </c>
      <c r="AL123" s="820"/>
      <c r="AM123" s="820"/>
      <c r="AN123" s="820"/>
      <c r="AO123" s="821"/>
      <c r="AP123" s="867" t="s">
        <v>450</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490</v>
      </c>
      <c r="BP123" s="921"/>
      <c r="BQ123" s="875">
        <v>163364615</v>
      </c>
      <c r="BR123" s="876"/>
      <c r="BS123" s="876"/>
      <c r="BT123" s="876"/>
      <c r="BU123" s="876"/>
      <c r="BV123" s="876">
        <v>158696222</v>
      </c>
      <c r="BW123" s="876"/>
      <c r="BX123" s="876"/>
      <c r="BY123" s="876"/>
      <c r="BZ123" s="876"/>
      <c r="CA123" s="876">
        <v>158589425</v>
      </c>
      <c r="CB123" s="876"/>
      <c r="CC123" s="876"/>
      <c r="CD123" s="876"/>
      <c r="CE123" s="876"/>
      <c r="CF123" s="786"/>
      <c r="CG123" s="787"/>
      <c r="CH123" s="787"/>
      <c r="CI123" s="787"/>
      <c r="CJ123" s="877"/>
      <c r="CK123" s="912"/>
      <c r="CL123" s="898"/>
      <c r="CM123" s="898"/>
      <c r="CN123" s="898"/>
      <c r="CO123" s="899"/>
      <c r="CP123" s="878" t="s">
        <v>412</v>
      </c>
      <c r="CQ123" s="879"/>
      <c r="CR123" s="879"/>
      <c r="CS123" s="879"/>
      <c r="CT123" s="879"/>
      <c r="CU123" s="879"/>
      <c r="CV123" s="879"/>
      <c r="CW123" s="879"/>
      <c r="CX123" s="879"/>
      <c r="CY123" s="879"/>
      <c r="CZ123" s="879"/>
      <c r="DA123" s="879"/>
      <c r="DB123" s="879"/>
      <c r="DC123" s="879"/>
      <c r="DD123" s="879"/>
      <c r="DE123" s="879"/>
      <c r="DF123" s="880"/>
      <c r="DG123" s="819">
        <v>1441868</v>
      </c>
      <c r="DH123" s="820"/>
      <c r="DI123" s="820"/>
      <c r="DJ123" s="820"/>
      <c r="DK123" s="821"/>
      <c r="DL123" s="822">
        <v>1455377</v>
      </c>
      <c r="DM123" s="820"/>
      <c r="DN123" s="820"/>
      <c r="DO123" s="820"/>
      <c r="DP123" s="821"/>
      <c r="DQ123" s="822">
        <v>1478690</v>
      </c>
      <c r="DR123" s="820"/>
      <c r="DS123" s="820"/>
      <c r="DT123" s="820"/>
      <c r="DU123" s="821"/>
      <c r="DV123" s="867">
        <v>3</v>
      </c>
      <c r="DW123" s="868"/>
      <c r="DX123" s="868"/>
      <c r="DY123" s="868"/>
      <c r="DZ123" s="869"/>
    </row>
    <row r="124" spans="1:130" s="246" customFormat="1" ht="26.25" customHeight="1" thickBot="1" x14ac:dyDescent="0.2">
      <c r="A124" s="860"/>
      <c r="B124" s="861"/>
      <c r="C124" s="864" t="s">
        <v>476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466</v>
      </c>
      <c r="AB124" s="820"/>
      <c r="AC124" s="820"/>
      <c r="AD124" s="820"/>
      <c r="AE124" s="821"/>
      <c r="AF124" s="822" t="s">
        <v>462</v>
      </c>
      <c r="AG124" s="820"/>
      <c r="AH124" s="820"/>
      <c r="AI124" s="820"/>
      <c r="AJ124" s="821"/>
      <c r="AK124" s="822" t="s">
        <v>466</v>
      </c>
      <c r="AL124" s="820"/>
      <c r="AM124" s="820"/>
      <c r="AN124" s="820"/>
      <c r="AO124" s="821"/>
      <c r="AP124" s="867" t="s">
        <v>466</v>
      </c>
      <c r="AQ124" s="868"/>
      <c r="AR124" s="868"/>
      <c r="AS124" s="868"/>
      <c r="AT124" s="869"/>
      <c r="AU124" s="870" t="s">
        <v>491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111.8</v>
      </c>
      <c r="BR124" s="874"/>
      <c r="BS124" s="874"/>
      <c r="BT124" s="874"/>
      <c r="BU124" s="874"/>
      <c r="BV124" s="874">
        <v>117.7</v>
      </c>
      <c r="BW124" s="874"/>
      <c r="BX124" s="874"/>
      <c r="BY124" s="874"/>
      <c r="BZ124" s="874"/>
      <c r="CA124" s="874">
        <v>110.5</v>
      </c>
      <c r="CB124" s="874"/>
      <c r="CC124" s="874"/>
      <c r="CD124" s="874"/>
      <c r="CE124" s="874"/>
      <c r="CF124" s="764"/>
      <c r="CG124" s="765"/>
      <c r="CH124" s="765"/>
      <c r="CI124" s="765"/>
      <c r="CJ124" s="905"/>
      <c r="CK124" s="913"/>
      <c r="CL124" s="913"/>
      <c r="CM124" s="913"/>
      <c r="CN124" s="913"/>
      <c r="CO124" s="914"/>
      <c r="CP124" s="878" t="s">
        <v>492</v>
      </c>
      <c r="CQ124" s="879"/>
      <c r="CR124" s="879"/>
      <c r="CS124" s="879"/>
      <c r="CT124" s="879"/>
      <c r="CU124" s="879"/>
      <c r="CV124" s="879"/>
      <c r="CW124" s="879"/>
      <c r="CX124" s="879"/>
      <c r="CY124" s="879"/>
      <c r="CZ124" s="879"/>
      <c r="DA124" s="879"/>
      <c r="DB124" s="879"/>
      <c r="DC124" s="879"/>
      <c r="DD124" s="879"/>
      <c r="DE124" s="879"/>
      <c r="DF124" s="880"/>
      <c r="DG124" s="802">
        <v>826339</v>
      </c>
      <c r="DH124" s="803"/>
      <c r="DI124" s="803"/>
      <c r="DJ124" s="803"/>
      <c r="DK124" s="804"/>
      <c r="DL124" s="805">
        <v>771736</v>
      </c>
      <c r="DM124" s="803"/>
      <c r="DN124" s="803"/>
      <c r="DO124" s="803"/>
      <c r="DP124" s="804"/>
      <c r="DQ124" s="805">
        <v>822713</v>
      </c>
      <c r="DR124" s="803"/>
      <c r="DS124" s="803"/>
      <c r="DT124" s="803"/>
      <c r="DU124" s="804"/>
      <c r="DV124" s="891">
        <v>1.6</v>
      </c>
      <c r="DW124" s="892"/>
      <c r="DX124" s="892"/>
      <c r="DY124" s="892"/>
      <c r="DZ124" s="893"/>
    </row>
    <row r="125" spans="1:130" s="246" customFormat="1" ht="26.25" customHeight="1" x14ac:dyDescent="0.15">
      <c r="A125" s="860"/>
      <c r="B125" s="861"/>
      <c r="C125" s="864" t="s">
        <v>478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186</v>
      </c>
      <c r="AB125" s="820"/>
      <c r="AC125" s="820"/>
      <c r="AD125" s="820"/>
      <c r="AE125" s="821"/>
      <c r="AF125" s="822" t="s">
        <v>186</v>
      </c>
      <c r="AG125" s="820"/>
      <c r="AH125" s="820"/>
      <c r="AI125" s="820"/>
      <c r="AJ125" s="821"/>
      <c r="AK125" s="822" t="s">
        <v>186</v>
      </c>
      <c r="AL125" s="820"/>
      <c r="AM125" s="820"/>
      <c r="AN125" s="820"/>
      <c r="AO125" s="821"/>
      <c r="AP125" s="867" t="s">
        <v>454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493</v>
      </c>
      <c r="CL125" s="895"/>
      <c r="CM125" s="895"/>
      <c r="CN125" s="895"/>
      <c r="CO125" s="896"/>
      <c r="CP125" s="903" t="s">
        <v>494</v>
      </c>
      <c r="CQ125" s="848"/>
      <c r="CR125" s="848"/>
      <c r="CS125" s="848"/>
      <c r="CT125" s="848"/>
      <c r="CU125" s="848"/>
      <c r="CV125" s="848"/>
      <c r="CW125" s="848"/>
      <c r="CX125" s="848"/>
      <c r="CY125" s="848"/>
      <c r="CZ125" s="848"/>
      <c r="DA125" s="848"/>
      <c r="DB125" s="848"/>
      <c r="DC125" s="848"/>
      <c r="DD125" s="848"/>
      <c r="DE125" s="848"/>
      <c r="DF125" s="849"/>
      <c r="DG125" s="904" t="s">
        <v>462</v>
      </c>
      <c r="DH125" s="885"/>
      <c r="DI125" s="885"/>
      <c r="DJ125" s="885"/>
      <c r="DK125" s="885"/>
      <c r="DL125" s="885" t="s">
        <v>186</v>
      </c>
      <c r="DM125" s="885"/>
      <c r="DN125" s="885"/>
      <c r="DO125" s="885"/>
      <c r="DP125" s="885"/>
      <c r="DQ125" s="885" t="s">
        <v>451</v>
      </c>
      <c r="DR125" s="885"/>
      <c r="DS125" s="885"/>
      <c r="DT125" s="885"/>
      <c r="DU125" s="885"/>
      <c r="DV125" s="886" t="s">
        <v>186</v>
      </c>
      <c r="DW125" s="886"/>
      <c r="DX125" s="886"/>
      <c r="DY125" s="886"/>
      <c r="DZ125" s="887"/>
    </row>
    <row r="126" spans="1:130" s="246" customFormat="1" ht="26.25" customHeight="1" thickBot="1" x14ac:dyDescent="0.2">
      <c r="A126" s="860"/>
      <c r="B126" s="861"/>
      <c r="C126" s="864" t="s">
        <v>480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186</v>
      </c>
      <c r="AB126" s="820"/>
      <c r="AC126" s="820"/>
      <c r="AD126" s="820"/>
      <c r="AE126" s="821"/>
      <c r="AF126" s="822" t="s">
        <v>186</v>
      </c>
      <c r="AG126" s="820"/>
      <c r="AH126" s="820"/>
      <c r="AI126" s="820"/>
      <c r="AJ126" s="821"/>
      <c r="AK126" s="822" t="s">
        <v>186</v>
      </c>
      <c r="AL126" s="820"/>
      <c r="AM126" s="820"/>
      <c r="AN126" s="820"/>
      <c r="AO126" s="821"/>
      <c r="AP126" s="867" t="s">
        <v>454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495</v>
      </c>
      <c r="CQ126" s="790"/>
      <c r="CR126" s="790"/>
      <c r="CS126" s="790"/>
      <c r="CT126" s="790"/>
      <c r="CU126" s="790"/>
      <c r="CV126" s="790"/>
      <c r="CW126" s="790"/>
      <c r="CX126" s="790"/>
      <c r="CY126" s="790"/>
      <c r="CZ126" s="790"/>
      <c r="DA126" s="790"/>
      <c r="DB126" s="790"/>
      <c r="DC126" s="790"/>
      <c r="DD126" s="790"/>
      <c r="DE126" s="790"/>
      <c r="DF126" s="791"/>
      <c r="DG126" s="856" t="s">
        <v>462</v>
      </c>
      <c r="DH126" s="857"/>
      <c r="DI126" s="857"/>
      <c r="DJ126" s="857"/>
      <c r="DK126" s="857"/>
      <c r="DL126" s="857" t="s">
        <v>186</v>
      </c>
      <c r="DM126" s="857"/>
      <c r="DN126" s="857"/>
      <c r="DO126" s="857"/>
      <c r="DP126" s="857"/>
      <c r="DQ126" s="857" t="s">
        <v>186</v>
      </c>
      <c r="DR126" s="857"/>
      <c r="DS126" s="857"/>
      <c r="DT126" s="857"/>
      <c r="DU126" s="857"/>
      <c r="DV126" s="834" t="s">
        <v>186</v>
      </c>
      <c r="DW126" s="834"/>
      <c r="DX126" s="834"/>
      <c r="DY126" s="834"/>
      <c r="DZ126" s="835"/>
    </row>
    <row r="127" spans="1:130" s="246" customFormat="1" ht="26.25" customHeight="1" x14ac:dyDescent="0.15">
      <c r="A127" s="862"/>
      <c r="B127" s="863"/>
      <c r="C127" s="881" t="s">
        <v>496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130457</v>
      </c>
      <c r="AB127" s="820"/>
      <c r="AC127" s="820"/>
      <c r="AD127" s="820"/>
      <c r="AE127" s="821"/>
      <c r="AF127" s="822">
        <v>118291</v>
      </c>
      <c r="AG127" s="820"/>
      <c r="AH127" s="820"/>
      <c r="AI127" s="820"/>
      <c r="AJ127" s="821"/>
      <c r="AK127" s="822">
        <v>103271</v>
      </c>
      <c r="AL127" s="820"/>
      <c r="AM127" s="820"/>
      <c r="AN127" s="820"/>
      <c r="AO127" s="821"/>
      <c r="AP127" s="867">
        <v>0.2</v>
      </c>
      <c r="AQ127" s="868"/>
      <c r="AR127" s="868"/>
      <c r="AS127" s="868"/>
      <c r="AT127" s="869"/>
      <c r="AU127" s="282"/>
      <c r="AV127" s="282"/>
      <c r="AW127" s="282"/>
      <c r="AX127" s="884" t="s">
        <v>497</v>
      </c>
      <c r="AY127" s="852"/>
      <c r="AZ127" s="852"/>
      <c r="BA127" s="852"/>
      <c r="BB127" s="852"/>
      <c r="BC127" s="852"/>
      <c r="BD127" s="852"/>
      <c r="BE127" s="853"/>
      <c r="BF127" s="851" t="s">
        <v>498</v>
      </c>
      <c r="BG127" s="852"/>
      <c r="BH127" s="852"/>
      <c r="BI127" s="852"/>
      <c r="BJ127" s="852"/>
      <c r="BK127" s="852"/>
      <c r="BL127" s="853"/>
      <c r="BM127" s="851" t="s">
        <v>499</v>
      </c>
      <c r="BN127" s="852"/>
      <c r="BO127" s="852"/>
      <c r="BP127" s="852"/>
      <c r="BQ127" s="852"/>
      <c r="BR127" s="852"/>
      <c r="BS127" s="853"/>
      <c r="BT127" s="851" t="s">
        <v>500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501</v>
      </c>
      <c r="CQ127" s="790"/>
      <c r="CR127" s="790"/>
      <c r="CS127" s="790"/>
      <c r="CT127" s="790"/>
      <c r="CU127" s="790"/>
      <c r="CV127" s="790"/>
      <c r="CW127" s="790"/>
      <c r="CX127" s="790"/>
      <c r="CY127" s="790"/>
      <c r="CZ127" s="790"/>
      <c r="DA127" s="790"/>
      <c r="DB127" s="790"/>
      <c r="DC127" s="790"/>
      <c r="DD127" s="790"/>
      <c r="DE127" s="790"/>
      <c r="DF127" s="791"/>
      <c r="DG127" s="856" t="s">
        <v>186</v>
      </c>
      <c r="DH127" s="857"/>
      <c r="DI127" s="857"/>
      <c r="DJ127" s="857"/>
      <c r="DK127" s="857"/>
      <c r="DL127" s="857" t="s">
        <v>186</v>
      </c>
      <c r="DM127" s="857"/>
      <c r="DN127" s="857"/>
      <c r="DO127" s="857"/>
      <c r="DP127" s="857"/>
      <c r="DQ127" s="857" t="s">
        <v>454</v>
      </c>
      <c r="DR127" s="857"/>
      <c r="DS127" s="857"/>
      <c r="DT127" s="857"/>
      <c r="DU127" s="857"/>
      <c r="DV127" s="834" t="s">
        <v>462</v>
      </c>
      <c r="DW127" s="834"/>
      <c r="DX127" s="834"/>
      <c r="DY127" s="834"/>
      <c r="DZ127" s="835"/>
    </row>
    <row r="128" spans="1:130" s="246" customFormat="1" ht="26.25" customHeight="1" thickBot="1" x14ac:dyDescent="0.2">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1944372</v>
      </c>
      <c r="AB128" s="841"/>
      <c r="AC128" s="841"/>
      <c r="AD128" s="841"/>
      <c r="AE128" s="842"/>
      <c r="AF128" s="843">
        <v>1816029</v>
      </c>
      <c r="AG128" s="841"/>
      <c r="AH128" s="841"/>
      <c r="AI128" s="841"/>
      <c r="AJ128" s="842"/>
      <c r="AK128" s="843">
        <v>1947237</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451</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t="s">
        <v>186</v>
      </c>
      <c r="DH128" s="831"/>
      <c r="DI128" s="831"/>
      <c r="DJ128" s="831"/>
      <c r="DK128" s="831"/>
      <c r="DL128" s="831" t="s">
        <v>462</v>
      </c>
      <c r="DM128" s="831"/>
      <c r="DN128" s="831"/>
      <c r="DO128" s="831"/>
      <c r="DP128" s="831"/>
      <c r="DQ128" s="831" t="s">
        <v>469</v>
      </c>
      <c r="DR128" s="831"/>
      <c r="DS128" s="831"/>
      <c r="DT128" s="831"/>
      <c r="DU128" s="831"/>
      <c r="DV128" s="832" t="s">
        <v>462</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58561352</v>
      </c>
      <c r="AB129" s="820"/>
      <c r="AC129" s="820"/>
      <c r="AD129" s="820"/>
      <c r="AE129" s="821"/>
      <c r="AF129" s="822">
        <v>58662793</v>
      </c>
      <c r="AG129" s="820"/>
      <c r="AH129" s="820"/>
      <c r="AI129" s="820"/>
      <c r="AJ129" s="821"/>
      <c r="AK129" s="822">
        <v>59035716</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462</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8977405</v>
      </c>
      <c r="AB130" s="820"/>
      <c r="AC130" s="820"/>
      <c r="AD130" s="820"/>
      <c r="AE130" s="821"/>
      <c r="AF130" s="822">
        <v>9128714</v>
      </c>
      <c r="AG130" s="820"/>
      <c r="AH130" s="820"/>
      <c r="AI130" s="820"/>
      <c r="AJ130" s="821"/>
      <c r="AK130" s="822">
        <v>8947019</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10.7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49583947</v>
      </c>
      <c r="AB131" s="803"/>
      <c r="AC131" s="803"/>
      <c r="AD131" s="803"/>
      <c r="AE131" s="804"/>
      <c r="AF131" s="805">
        <v>49534079</v>
      </c>
      <c r="AG131" s="803"/>
      <c r="AH131" s="803"/>
      <c r="AI131" s="803"/>
      <c r="AJ131" s="804"/>
      <c r="AK131" s="805">
        <v>50088697</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v>110.5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11.2244473</v>
      </c>
      <c r="AB132" s="783"/>
      <c r="AC132" s="783"/>
      <c r="AD132" s="783"/>
      <c r="AE132" s="784"/>
      <c r="AF132" s="785">
        <v>10.81871533</v>
      </c>
      <c r="AG132" s="783"/>
      <c r="AH132" s="783"/>
      <c r="AI132" s="783"/>
      <c r="AJ132" s="784"/>
      <c r="AK132" s="785">
        <v>10.170883460000001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11.4</v>
      </c>
      <c r="AB133" s="762"/>
      <c r="AC133" s="762"/>
      <c r="AD133" s="762"/>
      <c r="AE133" s="763"/>
      <c r="AF133" s="761">
        <v>11.2</v>
      </c>
      <c r="AG133" s="762"/>
      <c r="AH133" s="762"/>
      <c r="AI133" s="762"/>
      <c r="AJ133" s="763"/>
      <c r="AK133" s="761">
        <v>10.7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lL0VzsmuNeati5YuXquyW5Na832d5hrxPioDHzKaqSMPwlIUqXd56PinKQFjBQat+v7xnJOfeiSXU/idB7HA==" saltValue="gw6Agn/339vrCpotrltA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58" zoomScaleNormal="85" zoomScaleSheetLayoutView="100" workbookViewId="0">
      <selection activeCell="AY77" sqref="AY7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u74BrKNcxREZoHPi5KPaLy3ilB9FPomrXCjKmbXX9+WQr7C3Wy+gV/Mdhp67SeY4lcWlps/b/hYuCincrwvbg==" saltValue="roWLsByz88oveFaQK2P5Lw==" spinCount="100000" sheet="1" objects="1" scenarios="1"/>
  <dataConsolidate/>
  <phoneticPr fontId="2"/>
  <printOptions horizontalCentered="1" verticalCentered="1"/>
  <pageMargins left="0" right="0" top="0" bottom="0" header="0" footer="0"/>
  <pageSetup paperSize="9" scale="44"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40" zoomScaleNormal="4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2vcDAOlEdN96vj6xyPJfhUPOE/ITBNRbRHrGFSU/aYpY/cKImca/Xh+09zEg0YxdJv6rNudPhtfkHSKbZQ9vQ==" saltValue="/DFZRNxYZxYM9H4V6onAp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524</v>
      </c>
      <c r="AL9" s="1189"/>
      <c r="AM9" s="1189"/>
      <c r="AN9" s="1190"/>
      <c r="AO9" s="312">
        <v>17127078</v>
      </c>
      <c r="AP9" s="312">
        <v>64788</v>
      </c>
      <c r="AQ9" s="313">
        <v>56485</v>
      </c>
      <c r="AR9" s="314">
        <v>14.7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525</v>
      </c>
      <c r="AL10" s="1189"/>
      <c r="AM10" s="1189"/>
      <c r="AN10" s="1190"/>
      <c r="AO10" s="315">
        <v>1503425</v>
      </c>
      <c r="AP10" s="315">
        <v>5687</v>
      </c>
      <c r="AQ10" s="316">
        <v>3940</v>
      </c>
      <c r="AR10" s="317">
        <v>44.3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526</v>
      </c>
      <c r="AL11" s="1189"/>
      <c r="AM11" s="1189"/>
      <c r="AN11" s="1190"/>
      <c r="AO11" s="315">
        <v>86978</v>
      </c>
      <c r="AP11" s="315">
        <v>329</v>
      </c>
      <c r="AQ11" s="316">
        <v>2339</v>
      </c>
      <c r="AR11" s="317">
        <v>-85.9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527</v>
      </c>
      <c r="AL12" s="1189"/>
      <c r="AM12" s="1189"/>
      <c r="AN12" s="1190"/>
      <c r="AO12" s="315">
        <v>191718</v>
      </c>
      <c r="AP12" s="315">
        <v>725</v>
      </c>
      <c r="AQ12" s="316">
        <v>1531</v>
      </c>
      <c r="AR12" s="317">
        <v>-52.6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528</v>
      </c>
      <c r="AL13" s="1189"/>
      <c r="AM13" s="1189"/>
      <c r="AN13" s="1190"/>
      <c r="AO13" s="315" t="s">
        <v>529</v>
      </c>
      <c r="AP13" s="315" t="s">
        <v>529</v>
      </c>
      <c r="AQ13" s="316">
        <v>56</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530</v>
      </c>
      <c r="AL14" s="1189"/>
      <c r="AM14" s="1189"/>
      <c r="AN14" s="1190"/>
      <c r="AO14" s="315">
        <v>559823</v>
      </c>
      <c r="AP14" s="315">
        <v>2118</v>
      </c>
      <c r="AQ14" s="316">
        <v>1684</v>
      </c>
      <c r="AR14" s="317">
        <v>25.8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531</v>
      </c>
      <c r="AL15" s="1189"/>
      <c r="AM15" s="1189"/>
      <c r="AN15" s="1190"/>
      <c r="AO15" s="315">
        <v>168871</v>
      </c>
      <c r="AP15" s="315">
        <v>639</v>
      </c>
      <c r="AQ15" s="316">
        <v>1307</v>
      </c>
      <c r="AR15" s="317">
        <v>-51.1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532</v>
      </c>
      <c r="AL16" s="1192"/>
      <c r="AM16" s="1192"/>
      <c r="AN16" s="1193"/>
      <c r="AO16" s="315">
        <v>-1237230</v>
      </c>
      <c r="AP16" s="315">
        <v>-4680</v>
      </c>
      <c r="AQ16" s="316">
        <v>-4039</v>
      </c>
      <c r="AR16" s="317">
        <v>15.9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18400663</v>
      </c>
      <c r="AP17" s="315">
        <v>69606</v>
      </c>
      <c r="AQ17" s="316">
        <v>63303</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537</v>
      </c>
      <c r="AL21" s="1186"/>
      <c r="AM21" s="1186"/>
      <c r="AN21" s="1187"/>
      <c r="AO21" s="327">
        <v>7.63</v>
      </c>
      <c r="AP21" s="328">
        <v>6.31</v>
      </c>
      <c r="AQ21" s="329">
        <v>1.32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538</v>
      </c>
      <c r="AL22" s="1186"/>
      <c r="AM22" s="1186"/>
      <c r="AN22" s="1187"/>
      <c r="AO22" s="332">
        <v>100.8</v>
      </c>
      <c r="AP22" s="333">
        <v>99.9</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542</v>
      </c>
      <c r="AL32" s="1177"/>
      <c r="AM32" s="1177"/>
      <c r="AN32" s="1178"/>
      <c r="AO32" s="342">
        <v>12872977</v>
      </c>
      <c r="AP32" s="342">
        <v>48696</v>
      </c>
      <c r="AQ32" s="343">
        <v>29657</v>
      </c>
      <c r="AR32" s="344">
        <v>64.2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543</v>
      </c>
      <c r="AL33" s="1177"/>
      <c r="AM33" s="1177"/>
      <c r="AN33" s="1178"/>
      <c r="AO33" s="342" t="s">
        <v>529</v>
      </c>
      <c r="AP33" s="342" t="s">
        <v>529</v>
      </c>
      <c r="AQ33" s="343">
        <v>0</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544</v>
      </c>
      <c r="AL34" s="1177"/>
      <c r="AM34" s="1177"/>
      <c r="AN34" s="1178"/>
      <c r="AO34" s="342" t="s">
        <v>529</v>
      </c>
      <c r="AP34" s="342" t="s">
        <v>529</v>
      </c>
      <c r="AQ34" s="343">
        <v>34</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545</v>
      </c>
      <c r="AL35" s="1177"/>
      <c r="AM35" s="1177"/>
      <c r="AN35" s="1178"/>
      <c r="AO35" s="342">
        <v>2982147</v>
      </c>
      <c r="AP35" s="342">
        <v>11281</v>
      </c>
      <c r="AQ35" s="343">
        <v>9943</v>
      </c>
      <c r="AR35" s="344">
        <v>13.5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546</v>
      </c>
      <c r="AL36" s="1177"/>
      <c r="AM36" s="1177"/>
      <c r="AN36" s="1178"/>
      <c r="AO36" s="342">
        <v>30285</v>
      </c>
      <c r="AP36" s="342">
        <v>115</v>
      </c>
      <c r="AQ36" s="343">
        <v>489</v>
      </c>
      <c r="AR36" s="344">
        <v>-76.5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547</v>
      </c>
      <c r="AL37" s="1177"/>
      <c r="AM37" s="1177"/>
      <c r="AN37" s="1178"/>
      <c r="AO37" s="342">
        <v>103271</v>
      </c>
      <c r="AP37" s="342">
        <v>391</v>
      </c>
      <c r="AQ37" s="343">
        <v>748</v>
      </c>
      <c r="AR37" s="344">
        <v>-47.7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548</v>
      </c>
      <c r="AL38" s="1180"/>
      <c r="AM38" s="1180"/>
      <c r="AN38" s="1181"/>
      <c r="AO38" s="345">
        <v>39</v>
      </c>
      <c r="AP38" s="345">
        <v>0</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549</v>
      </c>
      <c r="AL39" s="1180"/>
      <c r="AM39" s="1180"/>
      <c r="AN39" s="1181"/>
      <c r="AO39" s="342">
        <v>-1947237</v>
      </c>
      <c r="AP39" s="342">
        <v>-7366</v>
      </c>
      <c r="AQ39" s="343">
        <v>-7534</v>
      </c>
      <c r="AR39" s="344">
        <v>-2.2000000000000002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550</v>
      </c>
      <c r="AL40" s="1177"/>
      <c r="AM40" s="1177"/>
      <c r="AN40" s="1178"/>
      <c r="AO40" s="342">
        <v>-8947019</v>
      </c>
      <c r="AP40" s="342">
        <v>-33845</v>
      </c>
      <c r="AQ40" s="343">
        <v>-26610</v>
      </c>
      <c r="AR40" s="344">
        <v>27.2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5094463</v>
      </c>
      <c r="AP41" s="342">
        <v>19271</v>
      </c>
      <c r="AQ41" s="343">
        <v>6727</v>
      </c>
      <c r="AR41" s="344">
        <v>186.5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519</v>
      </c>
      <c r="AN49" s="1171" t="s">
        <v>554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17287798</v>
      </c>
      <c r="AN51" s="364">
        <v>64662</v>
      </c>
      <c r="AO51" s="365">
        <v>-1</v>
      </c>
      <c r="AP51" s="366">
        <v>41862</v>
      </c>
      <c r="AQ51" s="367">
        <v>1.5</v>
      </c>
      <c r="AR51" s="368">
        <v>-2.5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5805531</v>
      </c>
      <c r="AN52" s="372">
        <v>21715</v>
      </c>
      <c r="AO52" s="373">
        <v>1.1000000000000001</v>
      </c>
      <c r="AP52" s="374">
        <v>23710</v>
      </c>
      <c r="AQ52" s="375">
        <v>7.4</v>
      </c>
      <c r="AR52" s="376">
        <v>-6.3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21678423</v>
      </c>
      <c r="AN53" s="364">
        <v>81329</v>
      </c>
      <c r="AO53" s="365">
        <v>25.8</v>
      </c>
      <c r="AP53" s="366">
        <v>43554</v>
      </c>
      <c r="AQ53" s="367">
        <v>4</v>
      </c>
      <c r="AR53" s="368">
        <v>21.8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6542892</v>
      </c>
      <c r="AN54" s="372">
        <v>24546</v>
      </c>
      <c r="AO54" s="373">
        <v>13</v>
      </c>
      <c r="AP54" s="374">
        <v>24811</v>
      </c>
      <c r="AQ54" s="375">
        <v>4.5999999999999996</v>
      </c>
      <c r="AR54" s="376">
        <v>8.4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12283584</v>
      </c>
      <c r="AN55" s="364">
        <v>46214</v>
      </c>
      <c r="AO55" s="365">
        <v>-43.2</v>
      </c>
      <c r="AP55" s="366">
        <v>42581</v>
      </c>
      <c r="AQ55" s="367">
        <v>-2.2000000000000002</v>
      </c>
      <c r="AR55" s="368">
        <v>-41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4319418</v>
      </c>
      <c r="AN56" s="372">
        <v>16251</v>
      </c>
      <c r="AO56" s="373">
        <v>-33.799999999999997</v>
      </c>
      <c r="AP56" s="374">
        <v>24354</v>
      </c>
      <c r="AQ56" s="375">
        <v>-1.8</v>
      </c>
      <c r="AR56" s="376">
        <v>-32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13330187</v>
      </c>
      <c r="AN57" s="364">
        <v>50253</v>
      </c>
      <c r="AO57" s="365">
        <v>8.6999999999999993</v>
      </c>
      <c r="AP57" s="366">
        <v>45426</v>
      </c>
      <c r="AQ57" s="367">
        <v>6.7</v>
      </c>
      <c r="AR57" s="368">
        <v>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4524507</v>
      </c>
      <c r="AN58" s="372">
        <v>17057</v>
      </c>
      <c r="AO58" s="373">
        <v>5</v>
      </c>
      <c r="AP58" s="374">
        <v>24508</v>
      </c>
      <c r="AQ58" s="375">
        <v>0.6</v>
      </c>
      <c r="AR58" s="376">
        <v>4.4000000000000004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9842840</v>
      </c>
      <c r="AN59" s="364">
        <v>37233</v>
      </c>
      <c r="AO59" s="365">
        <v>-25.9</v>
      </c>
      <c r="AP59" s="366">
        <v>45022</v>
      </c>
      <c r="AQ59" s="367">
        <v>-0.9</v>
      </c>
      <c r="AR59" s="368">
        <v>-25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3802051</v>
      </c>
      <c r="AN60" s="372">
        <v>14382</v>
      </c>
      <c r="AO60" s="373">
        <v>-15.7</v>
      </c>
      <c r="AP60" s="374">
        <v>25247</v>
      </c>
      <c r="AQ60" s="375">
        <v>3</v>
      </c>
      <c r="AR60" s="376">
        <v>-18.7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14884566</v>
      </c>
      <c r="AN61" s="379">
        <v>55938</v>
      </c>
      <c r="AO61" s="380">
        <v>-7.1</v>
      </c>
      <c r="AP61" s="381">
        <v>43689</v>
      </c>
      <c r="AQ61" s="382">
        <v>1.8</v>
      </c>
      <c r="AR61" s="368">
        <v>-8.9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4998880</v>
      </c>
      <c r="AN62" s="372">
        <v>18790</v>
      </c>
      <c r="AO62" s="373">
        <v>-6.1</v>
      </c>
      <c r="AP62" s="374">
        <v>24526</v>
      </c>
      <c r="AQ62" s="375">
        <v>2.8</v>
      </c>
      <c r="AR62" s="376">
        <v>-8.9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BFD7FCW8ZbA3M/z1a6mIHMp9mHBMRfK9/e8WFCtV+KX1DVV51B/s1gJl61gPLBqZ9pya0vExGgOTq6/yeu2zQ==" saltValue="BxCFvoTwTTUKTvjXatzm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32"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I+uv5DEknxGCmkQG9SzRTsDSkTlhFYIyQgoxndYzakvVo0NUG1nSVKBMyuWo9Z3R1WB6KW3vJ7qv7M0Tr11BA==" saltValue="gw3FRmEI4qsm8jvB55xCa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P88"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DRP49Qas3FjtwFGMe2BjA2fm9OYGZ6QTGLlmyGleR069GDMua5ItLSUFNmaRgfpREix9kebhZaGvcTbdWxDg==" saltValue="HEcXCUylmvACLm/r79f3r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topLeftCell="F2"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4" t="s">
        <v>3</v>
      </c>
      <c r="D47" s="1194"/>
      <c r="E47" s="1195"/>
      <c r="F47" s="11">
        <v>3.88</v>
      </c>
      <c r="G47" s="12">
        <v>4.4400000000000004</v>
      </c>
      <c r="H47" s="12">
        <v>3.43</v>
      </c>
      <c r="I47" s="12" t="s">
        <v>529</v>
      </c>
      <c r="J47" s="13">
        <v>0.06</v>
      </c>
    </row>
    <row r="48" spans="2:10" ht="57.75" customHeight="1" x14ac:dyDescent="0.15">
      <c r="B48" s="14"/>
      <c r="C48" s="1196" t="s">
        <v>4</v>
      </c>
      <c r="D48" s="1196"/>
      <c r="E48" s="1197"/>
      <c r="F48" s="15">
        <v>1.51</v>
      </c>
      <c r="G48" s="16">
        <v>2.8</v>
      </c>
      <c r="H48" s="16">
        <v>1.33</v>
      </c>
      <c r="I48" s="16" t="s">
        <v>575</v>
      </c>
      <c r="J48" s="17">
        <v>3.09</v>
      </c>
    </row>
    <row r="49" spans="2:10" ht="57.75" customHeight="1" thickBot="1" x14ac:dyDescent="0.2">
      <c r="B49" s="18"/>
      <c r="C49" s="1198" t="s">
        <v>5</v>
      </c>
      <c r="D49" s="1198"/>
      <c r="E49" s="1199"/>
      <c r="F49" s="19" t="s">
        <v>576</v>
      </c>
      <c r="G49" s="20">
        <v>1.91</v>
      </c>
      <c r="H49" s="20" t="s">
        <v>577</v>
      </c>
      <c r="I49" s="20" t="s">
        <v>578</v>
      </c>
      <c r="J49" s="21">
        <v>3.39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OStMJR6rIJue+5ICw7v8WmcC0SOkI6OYZ+UGY5BP1KZFSxz8AbWibPDODU1uO6PWz+gzmQug/I00JcO9kRTjVA==" saltValue="FDtvNx9XZioWqpCiLhWs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2100256</cp:lastModifiedBy>
  <cp:lastPrinted>2020-08-28T00:56:08Z</cp:lastPrinted>
  <dcterms:created xsi:type="dcterms:W3CDTF">2020-02-10T03:43:52Z</dcterms:created>
  <dcterms:modified xsi:type="dcterms:W3CDTF">2020-08-28T00:56:25Z</dcterms:modified>
  <cp:category/>
</cp:coreProperties>
</file>