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★企画係\104_有料老人ホーム\1 有料老人ホーム\３　定期報告\R5\"/>
    </mc:Choice>
  </mc:AlternateContent>
  <xr:revisionPtr revIDLastSave="0" documentId="13_ncr:1_{54F6E20F-F501-4851-B54A-113C205982EC}" xr6:coauthVersionLast="47" xr6:coauthVersionMax="47" xr10:uidLastSave="{00000000-0000-0000-0000-000000000000}"/>
  <bookViews>
    <workbookView xWindow="20370" yWindow="-120" windowWidth="25440" windowHeight="15390" xr2:uid="{00000000-000D-0000-FFFF-FFFF00000000}"/>
  </bookViews>
  <sheets>
    <sheet name="報告様式(鑑)" sheetId="19" r:id="rId1"/>
    <sheet name="１　入居状況" sheetId="12" r:id="rId2"/>
    <sheet name="2　退去状況" sheetId="21" r:id="rId3"/>
    <sheet name="3　受領金銭" sheetId="23" r:id="rId4"/>
    <sheet name="総括表" sheetId="22" r:id="rId5"/>
  </sheets>
  <definedNames>
    <definedName name="_xlnm.Print_Area" localSheetId="1">'１　入居状況'!$B$2:$BV$35</definedName>
    <definedName name="_xlnm.Print_Area" localSheetId="2">'2　退去状況'!$B$2:$BV$35</definedName>
    <definedName name="_xlnm.Print_Area" localSheetId="3">'3　受領金銭'!$B$2:$BV$38</definedName>
    <definedName name="_xlnm.Print_Area" localSheetId="4">総括表!$B$2:$BV$72</definedName>
    <definedName name="_xlnm.Print_Area" localSheetId="0">'報告様式(鑑)'!$B$2:$P$40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9" i="22" l="1"/>
  <c r="BB9" i="21" l="1"/>
  <c r="AO9" i="21"/>
  <c r="BB8" i="21"/>
  <c r="AO8" i="21"/>
  <c r="AT25" i="12"/>
  <c r="O25" i="12"/>
  <c r="AT24" i="12"/>
  <c r="O24" i="12"/>
  <c r="AT23" i="12"/>
  <c r="O23" i="12"/>
  <c r="AT22" i="12"/>
  <c r="O22" i="12"/>
  <c r="AT21" i="12"/>
  <c r="O21" i="12"/>
  <c r="AT20" i="12"/>
  <c r="O20" i="12"/>
  <c r="AT19" i="12"/>
  <c r="O19" i="12"/>
  <c r="AT18" i="12"/>
  <c r="O18" i="12"/>
  <c r="AT17" i="12"/>
  <c r="O17" i="12"/>
  <c r="AT16" i="12"/>
  <c r="O16" i="12"/>
  <c r="AT15" i="12"/>
  <c r="O15" i="12"/>
  <c r="AT14" i="12"/>
  <c r="O14" i="12"/>
  <c r="AT13" i="12"/>
  <c r="O13" i="12"/>
  <c r="AT12" i="12"/>
  <c r="O12" i="12"/>
  <c r="AT11" i="12"/>
  <c r="O11" i="12"/>
  <c r="AT10" i="12"/>
  <c r="O10" i="12"/>
  <c r="AT9" i="12"/>
  <c r="O9" i="12"/>
  <c r="BZ18" i="22"/>
  <c r="I18" i="22" s="1"/>
  <c r="AY4" i="22"/>
  <c r="AY3" i="23"/>
  <c r="AY3" i="21"/>
  <c r="AY37" i="21" s="1"/>
  <c r="AY71" i="21" s="1"/>
  <c r="AY71" i="12"/>
  <c r="AL2" i="21"/>
  <c r="AL36" i="21" s="1"/>
  <c r="AL70" i="21" s="1"/>
  <c r="AL2" i="23"/>
  <c r="AR2" i="22"/>
  <c r="B102" i="12"/>
  <c r="B170" i="12" s="1"/>
  <c r="CG4" i="21"/>
  <c r="BY4" i="21" s="1"/>
  <c r="CI4" i="23"/>
  <c r="CA55" i="22"/>
  <c r="AK55" i="22"/>
  <c r="CA56" i="22"/>
  <c r="AK56" i="22" s="1"/>
  <c r="CA57" i="22"/>
  <c r="AK57" i="22"/>
  <c r="CA58" i="22"/>
  <c r="AK58" i="22" s="1"/>
  <c r="CA59" i="22"/>
  <c r="CA60" i="22"/>
  <c r="AK60" i="22" s="1"/>
  <c r="CA61" i="22"/>
  <c r="AK61" i="22"/>
  <c r="CA62" i="22"/>
  <c r="AK62" i="22" s="1"/>
  <c r="CA63" i="22"/>
  <c r="AK63" i="22"/>
  <c r="CA64" i="22"/>
  <c r="AK64" i="22" s="1"/>
  <c r="CA65" i="22"/>
  <c r="AK65" i="22"/>
  <c r="CA66" i="22"/>
  <c r="AK66" i="22" s="1"/>
  <c r="CA67" i="22"/>
  <c r="AK67" i="22"/>
  <c r="CA68" i="22"/>
  <c r="AK68" i="22" s="1"/>
  <c r="CA69" i="22"/>
  <c r="AK69" i="22"/>
  <c r="CA70" i="22"/>
  <c r="AK70" i="22" s="1"/>
  <c r="CA71" i="22"/>
  <c r="AK71" i="22"/>
  <c r="CA54" i="22"/>
  <c r="CA46" i="22"/>
  <c r="CA47" i="22"/>
  <c r="CA48" i="22"/>
  <c r="CA49" i="22"/>
  <c r="AK49" i="22" s="1"/>
  <c r="CA50" i="22"/>
  <c r="AK50" i="22" s="1"/>
  <c r="CG22" i="22"/>
  <c r="BZ21" i="22" s="1"/>
  <c r="BZ24" i="22" s="1"/>
  <c r="BZ20" i="22"/>
  <c r="I20" i="22"/>
  <c r="CG20" i="22"/>
  <c r="BF20" i="22" s="1"/>
  <c r="CF20" i="22"/>
  <c r="AY20" i="22"/>
  <c r="CE20" i="22"/>
  <c r="AR20" i="22" s="1"/>
  <c r="CD20" i="22"/>
  <c r="AK20" i="22"/>
  <c r="CC20" i="22"/>
  <c r="AD20" i="22" s="1"/>
  <c r="CB20" i="22"/>
  <c r="W20" i="22"/>
  <c r="CA20" i="22"/>
  <c r="P20" i="22" s="1"/>
  <c r="CH18" i="22"/>
  <c r="BM18" i="22"/>
  <c r="CG18" i="22"/>
  <c r="BF18" i="22" s="1"/>
  <c r="CF18" i="22"/>
  <c r="AY18" i="22"/>
  <c r="CE18" i="22"/>
  <c r="AR18" i="22" s="1"/>
  <c r="CD18" i="22"/>
  <c r="AK18" i="22"/>
  <c r="CC18" i="22"/>
  <c r="AD18" i="22" s="1"/>
  <c r="CB18" i="22"/>
  <c r="W18" i="22"/>
  <c r="CA18" i="22"/>
  <c r="P18" i="22" s="1"/>
  <c r="CH15" i="22"/>
  <c r="B16" i="22"/>
  <c r="CG15" i="22"/>
  <c r="BF15" i="22" s="1"/>
  <c r="CF15" i="22"/>
  <c r="AY15" i="22"/>
  <c r="CE15" i="22"/>
  <c r="AR15" i="22" s="1"/>
  <c r="CD15" i="22"/>
  <c r="AK15" i="22"/>
  <c r="CC15" i="22"/>
  <c r="AD15" i="22" s="1"/>
  <c r="CB15" i="22"/>
  <c r="W15" i="22"/>
  <c r="CA15" i="22"/>
  <c r="P15" i="22" s="1"/>
  <c r="BZ15" i="22"/>
  <c r="I15" i="22"/>
  <c r="CA9" i="22"/>
  <c r="P9" i="22" s="1"/>
  <c r="BZ9" i="22"/>
  <c r="O8" i="12"/>
  <c r="O146" i="12"/>
  <c r="O167" i="12"/>
  <c r="CF22" i="22"/>
  <c r="CE22" i="22"/>
  <c r="CF21" i="22" s="1"/>
  <c r="CF24" i="22" s="1"/>
  <c r="CD22" i="22"/>
  <c r="CE21" i="22"/>
  <c r="CE24" i="22" s="1"/>
  <c r="CC22" i="22"/>
  <c r="CB22" i="22"/>
  <c r="CA22" i="22"/>
  <c r="BZ22" i="22"/>
  <c r="CA8" i="12"/>
  <c r="BZ8" i="12"/>
  <c r="BB10" i="21"/>
  <c r="BB11" i="21"/>
  <c r="AO10" i="21"/>
  <c r="AO11" i="21"/>
  <c r="AT26" i="12"/>
  <c r="AT27" i="12"/>
  <c r="AT28" i="12"/>
  <c r="AT29" i="12"/>
  <c r="AT30" i="12"/>
  <c r="AT31" i="12"/>
  <c r="AT32" i="12"/>
  <c r="O26" i="12"/>
  <c r="O27" i="12"/>
  <c r="O28" i="12"/>
  <c r="O29" i="12"/>
  <c r="O30" i="12"/>
  <c r="O31" i="12"/>
  <c r="O32" i="12"/>
  <c r="O42" i="12"/>
  <c r="CG4" i="12"/>
  <c r="BY4" i="12"/>
  <c r="CI8" i="12"/>
  <c r="CG8" i="12"/>
  <c r="AT8" i="12"/>
  <c r="BY8" i="12"/>
  <c r="CG72" i="21"/>
  <c r="CA4" i="21" s="1"/>
  <c r="CA38" i="21" s="1"/>
  <c r="CA72" i="21" s="1"/>
  <c r="CG38" i="21"/>
  <c r="BZ4" i="21" s="1"/>
  <c r="BZ38" i="21" s="1"/>
  <c r="BZ72" i="21" s="1"/>
  <c r="CG140" i="12"/>
  <c r="CG106" i="12"/>
  <c r="CB4" i="12" s="1"/>
  <c r="CG72" i="12"/>
  <c r="CG38" i="12"/>
  <c r="BZ4" i="12" s="1"/>
  <c r="CG34" i="23"/>
  <c r="CF34" i="23"/>
  <c r="CE34" i="23"/>
  <c r="CD34" i="23"/>
  <c r="CC34" i="23"/>
  <c r="CB34" i="23"/>
  <c r="CA34" i="23"/>
  <c r="BZ34" i="23"/>
  <c r="CE1" i="23"/>
  <c r="CG37" i="23"/>
  <c r="CF37" i="23"/>
  <c r="CE37" i="23"/>
  <c r="CD37" i="23"/>
  <c r="CC37" i="23"/>
  <c r="CB37" i="23"/>
  <c r="CA37" i="23"/>
  <c r="BZ37" i="23"/>
  <c r="CG36" i="23"/>
  <c r="CF36" i="23"/>
  <c r="CE36" i="23"/>
  <c r="CD36" i="23"/>
  <c r="CC36" i="23"/>
  <c r="CB36" i="23"/>
  <c r="CA36" i="23"/>
  <c r="BZ36" i="23"/>
  <c r="BW36" i="23" s="1"/>
  <c r="CG35" i="23"/>
  <c r="CF35" i="23"/>
  <c r="CE35" i="23"/>
  <c r="CD35" i="23"/>
  <c r="CC35" i="23"/>
  <c r="CB35" i="23"/>
  <c r="CA35" i="23"/>
  <c r="BZ35" i="23"/>
  <c r="CG33" i="23"/>
  <c r="CF33" i="23"/>
  <c r="CE33" i="23"/>
  <c r="CD33" i="23"/>
  <c r="CC33" i="23"/>
  <c r="CB33" i="23"/>
  <c r="CA33" i="23"/>
  <c r="BZ33" i="23"/>
  <c r="CG32" i="23"/>
  <c r="CF32" i="23"/>
  <c r="CE32" i="23"/>
  <c r="CD32" i="23"/>
  <c r="CC32" i="23"/>
  <c r="CB32" i="23"/>
  <c r="CA32" i="23"/>
  <c r="BZ32" i="23"/>
  <c r="CG31" i="23"/>
  <c r="CF31" i="23"/>
  <c r="CE31" i="23"/>
  <c r="CD31" i="23"/>
  <c r="CC31" i="23"/>
  <c r="CB31" i="23"/>
  <c r="CA31" i="23"/>
  <c r="BW31" i="23" s="1"/>
  <c r="BZ31" i="23"/>
  <c r="CG30" i="23"/>
  <c r="CF30" i="23"/>
  <c r="CE30" i="23"/>
  <c r="CD30" i="23"/>
  <c r="CC30" i="23"/>
  <c r="CB30" i="23"/>
  <c r="CA30" i="23"/>
  <c r="BZ30" i="23"/>
  <c r="CG29" i="23"/>
  <c r="CF29" i="23"/>
  <c r="CE29" i="23"/>
  <c r="CD29" i="23"/>
  <c r="CC29" i="23"/>
  <c r="CB29" i="23"/>
  <c r="CA29" i="23"/>
  <c r="BZ29" i="23"/>
  <c r="CG28" i="23"/>
  <c r="CF28" i="23"/>
  <c r="CE28" i="23"/>
  <c r="CD28" i="23"/>
  <c r="CC28" i="23"/>
  <c r="CB28" i="23"/>
  <c r="CA28" i="23"/>
  <c r="BZ28" i="23"/>
  <c r="CG27" i="23"/>
  <c r="CF27" i="23"/>
  <c r="CE27" i="23"/>
  <c r="CD27" i="23"/>
  <c r="CC27" i="23"/>
  <c r="CB27" i="23"/>
  <c r="CA27" i="23"/>
  <c r="BZ27" i="23"/>
  <c r="CG26" i="23"/>
  <c r="CF26" i="23"/>
  <c r="CE26" i="23"/>
  <c r="CD26" i="23"/>
  <c r="CC26" i="23"/>
  <c r="CB26" i="23"/>
  <c r="CA26" i="23"/>
  <c r="BZ26" i="23"/>
  <c r="CG25" i="23"/>
  <c r="CF25" i="23"/>
  <c r="CE25" i="23"/>
  <c r="CD25" i="23"/>
  <c r="CC25" i="23"/>
  <c r="CB25" i="23"/>
  <c r="CA25" i="23"/>
  <c r="BZ25" i="23"/>
  <c r="CG24" i="23"/>
  <c r="CF24" i="23"/>
  <c r="CE24" i="23"/>
  <c r="CD24" i="23"/>
  <c r="CC24" i="23"/>
  <c r="CB24" i="23"/>
  <c r="CA24" i="23"/>
  <c r="BZ24" i="23"/>
  <c r="CG23" i="23"/>
  <c r="CF23" i="23"/>
  <c r="CE23" i="23"/>
  <c r="CD23" i="23"/>
  <c r="CC23" i="23"/>
  <c r="CB23" i="23"/>
  <c r="CA23" i="23"/>
  <c r="BZ23" i="23"/>
  <c r="CG22" i="23"/>
  <c r="CF22" i="23"/>
  <c r="CE22" i="23"/>
  <c r="CD22" i="23"/>
  <c r="CC22" i="23"/>
  <c r="CB22" i="23"/>
  <c r="CA22" i="23"/>
  <c r="BZ22" i="23"/>
  <c r="CG21" i="23"/>
  <c r="CF21" i="23"/>
  <c r="CE21" i="23"/>
  <c r="CD21" i="23"/>
  <c r="CC21" i="23"/>
  <c r="CB21" i="23"/>
  <c r="CA21" i="23"/>
  <c r="BZ21" i="23"/>
  <c r="CG20" i="23"/>
  <c r="CF20" i="23"/>
  <c r="CE20" i="23"/>
  <c r="CD20" i="23"/>
  <c r="CC20" i="23"/>
  <c r="CB20" i="23"/>
  <c r="CA20" i="23"/>
  <c r="BZ20" i="23"/>
  <c r="CG19" i="23"/>
  <c r="CF19" i="23"/>
  <c r="CE19" i="23"/>
  <c r="CD19" i="23"/>
  <c r="CC19" i="23"/>
  <c r="CB19" i="23"/>
  <c r="CA19" i="23"/>
  <c r="BZ19" i="23"/>
  <c r="BW19" i="23" s="1"/>
  <c r="CG18" i="23"/>
  <c r="CF18" i="23"/>
  <c r="CE18" i="23"/>
  <c r="CD18" i="23"/>
  <c r="CC18" i="23"/>
  <c r="CB18" i="23"/>
  <c r="CA18" i="23"/>
  <c r="BZ18" i="23"/>
  <c r="CG17" i="23"/>
  <c r="CF17" i="23"/>
  <c r="CE17" i="23"/>
  <c r="CD17" i="23"/>
  <c r="CC17" i="23"/>
  <c r="CB17" i="23"/>
  <c r="CA17" i="23"/>
  <c r="BZ17" i="23"/>
  <c r="CG16" i="23"/>
  <c r="CF16" i="23"/>
  <c r="CE16" i="23"/>
  <c r="CD16" i="23"/>
  <c r="CC16" i="23"/>
  <c r="CB16" i="23"/>
  <c r="CA16" i="23"/>
  <c r="BZ16" i="23"/>
  <c r="CG15" i="23"/>
  <c r="CF15" i="23"/>
  <c r="CE15" i="23"/>
  <c r="CD15" i="23"/>
  <c r="CC15" i="23"/>
  <c r="CB15" i="23"/>
  <c r="CA15" i="23"/>
  <c r="BZ15" i="23"/>
  <c r="CG14" i="23"/>
  <c r="CF14" i="23"/>
  <c r="CE14" i="23"/>
  <c r="CD14" i="23"/>
  <c r="CC14" i="23"/>
  <c r="CB14" i="23"/>
  <c r="CA14" i="23"/>
  <c r="BZ14" i="23"/>
  <c r="CG13" i="23"/>
  <c r="CF13" i="23"/>
  <c r="CE13" i="23"/>
  <c r="CD13" i="23"/>
  <c r="CC13" i="23"/>
  <c r="CB13" i="23"/>
  <c r="CA13" i="23"/>
  <c r="BZ13" i="23"/>
  <c r="CG12" i="23"/>
  <c r="CF12" i="23"/>
  <c r="CE12" i="23"/>
  <c r="CD12" i="23"/>
  <c r="CC12" i="23"/>
  <c r="CB12" i="23"/>
  <c r="CA12" i="23"/>
  <c r="BZ12" i="23"/>
  <c r="CG11" i="23"/>
  <c r="CF11" i="23"/>
  <c r="CE11" i="23"/>
  <c r="CD11" i="23"/>
  <c r="CC11" i="23"/>
  <c r="CB11" i="23"/>
  <c r="CA11" i="23"/>
  <c r="BZ11" i="23"/>
  <c r="CG10" i="23"/>
  <c r="CF10" i="23"/>
  <c r="CE10" i="23"/>
  <c r="CD10" i="23"/>
  <c r="CC10" i="23"/>
  <c r="CB10" i="23"/>
  <c r="CA10" i="23"/>
  <c r="BZ10" i="23"/>
  <c r="CG9" i="23"/>
  <c r="CF9" i="23"/>
  <c r="CE9" i="23"/>
  <c r="CD9" i="23"/>
  <c r="CC9" i="23"/>
  <c r="CB9" i="23"/>
  <c r="CA9" i="23"/>
  <c r="BZ9" i="23"/>
  <c r="CG8" i="23"/>
  <c r="CF8" i="23"/>
  <c r="CE8" i="23"/>
  <c r="CD8" i="23"/>
  <c r="CC8" i="23"/>
  <c r="CB8" i="23"/>
  <c r="CA8" i="23"/>
  <c r="BZ8" i="23"/>
  <c r="CH4" i="23"/>
  <c r="BY4" i="23"/>
  <c r="CD1" i="21"/>
  <c r="AT42" i="12"/>
  <c r="AT66" i="12"/>
  <c r="AT65" i="12"/>
  <c r="AT64" i="12"/>
  <c r="AT63" i="12"/>
  <c r="AT62" i="12"/>
  <c r="AT61" i="12"/>
  <c r="AT60" i="12"/>
  <c r="AT59" i="12"/>
  <c r="AT58" i="12"/>
  <c r="AT57" i="12"/>
  <c r="AT56" i="12"/>
  <c r="AT55" i="12"/>
  <c r="AT54" i="12"/>
  <c r="AT53" i="12"/>
  <c r="AT52" i="12"/>
  <c r="AT51" i="12"/>
  <c r="AT50" i="12"/>
  <c r="AT49" i="12"/>
  <c r="AT48" i="12"/>
  <c r="AT47" i="12"/>
  <c r="AT46" i="12"/>
  <c r="AT45" i="12"/>
  <c r="AT44" i="12"/>
  <c r="AT43" i="12"/>
  <c r="O66" i="12"/>
  <c r="O65" i="12"/>
  <c r="O64" i="12"/>
  <c r="AO76" i="21"/>
  <c r="AO77" i="21"/>
  <c r="AO100" i="21"/>
  <c r="AO99" i="21"/>
  <c r="AO98" i="21"/>
  <c r="AO97" i="21"/>
  <c r="AO96" i="21"/>
  <c r="AO95" i="21"/>
  <c r="AO94" i="21"/>
  <c r="AO93" i="21"/>
  <c r="AO92" i="21"/>
  <c r="AO91" i="21"/>
  <c r="AO90" i="21"/>
  <c r="AO89" i="21"/>
  <c r="AO88" i="21"/>
  <c r="AO87" i="21"/>
  <c r="AO86" i="21"/>
  <c r="AO85" i="21"/>
  <c r="AO84" i="21"/>
  <c r="AO83" i="21"/>
  <c r="AO82" i="21"/>
  <c r="AO81" i="21"/>
  <c r="AO80" i="21"/>
  <c r="AO79" i="21"/>
  <c r="AO78" i="21"/>
  <c r="AO42" i="21"/>
  <c r="AO43" i="21"/>
  <c r="AO66" i="21"/>
  <c r="AO65" i="21"/>
  <c r="AO64" i="21"/>
  <c r="AO63" i="21"/>
  <c r="AO62" i="21"/>
  <c r="AO61" i="21"/>
  <c r="AO60" i="21"/>
  <c r="AO59" i="21"/>
  <c r="AO58" i="21"/>
  <c r="AO57" i="21"/>
  <c r="AO56" i="21"/>
  <c r="AO55" i="21"/>
  <c r="AO54" i="21"/>
  <c r="AO53" i="21"/>
  <c r="AO52" i="21"/>
  <c r="AO51" i="21"/>
  <c r="AO50" i="21"/>
  <c r="AO49" i="21"/>
  <c r="AO48" i="21"/>
  <c r="AO47" i="21"/>
  <c r="AO46" i="21"/>
  <c r="AO45" i="21"/>
  <c r="AO44" i="21"/>
  <c r="AO32" i="21"/>
  <c r="AO31" i="21"/>
  <c r="AO30" i="21"/>
  <c r="AO29" i="21"/>
  <c r="AO28" i="21"/>
  <c r="AO27" i="21"/>
  <c r="AO26" i="21"/>
  <c r="AO25" i="21"/>
  <c r="AO24" i="21"/>
  <c r="AO23" i="21"/>
  <c r="AO22" i="21"/>
  <c r="AO21" i="21"/>
  <c r="AO20" i="21"/>
  <c r="AO19" i="21"/>
  <c r="AO18" i="21"/>
  <c r="AO17" i="21"/>
  <c r="AO16" i="21"/>
  <c r="AO15" i="21"/>
  <c r="AO14" i="21"/>
  <c r="AO13" i="21"/>
  <c r="AO12" i="21"/>
  <c r="CN118" i="12"/>
  <c r="CM168" i="12"/>
  <c r="CN168" i="12" s="1"/>
  <c r="CM167" i="12"/>
  <c r="CN167" i="12" s="1"/>
  <c r="CM166" i="12"/>
  <c r="CN166" i="12" s="1"/>
  <c r="CM165" i="12"/>
  <c r="CN165" i="12" s="1"/>
  <c r="CM164" i="12"/>
  <c r="CN164" i="12" s="1"/>
  <c r="CM163" i="12"/>
  <c r="CN163" i="12" s="1"/>
  <c r="CM162" i="12"/>
  <c r="CN162" i="12" s="1"/>
  <c r="CM161" i="12"/>
  <c r="CN161" i="12"/>
  <c r="CM160" i="12"/>
  <c r="CN160" i="12" s="1"/>
  <c r="CM159" i="12"/>
  <c r="CN159" i="12"/>
  <c r="CM158" i="12"/>
  <c r="CN158" i="12" s="1"/>
  <c r="CM157" i="12"/>
  <c r="CN157" i="12" s="1"/>
  <c r="CM156" i="12"/>
  <c r="CN156" i="12" s="1"/>
  <c r="CM155" i="12"/>
  <c r="CN155" i="12" s="1"/>
  <c r="CM154" i="12"/>
  <c r="CN154" i="12" s="1"/>
  <c r="CM153" i="12"/>
  <c r="CN153" i="12"/>
  <c r="CM152" i="12"/>
  <c r="CN152" i="12" s="1"/>
  <c r="CM151" i="12"/>
  <c r="CN151" i="12"/>
  <c r="CM150" i="12"/>
  <c r="CN150" i="12" s="1"/>
  <c r="CM149" i="12"/>
  <c r="CN149" i="12" s="1"/>
  <c r="CM148" i="12"/>
  <c r="CN148" i="12" s="1"/>
  <c r="CM147" i="12"/>
  <c r="CN147" i="12" s="1"/>
  <c r="CM146" i="12"/>
  <c r="CN146" i="12" s="1"/>
  <c r="CM145" i="12"/>
  <c r="CN145" i="12" s="1"/>
  <c r="CM144" i="12"/>
  <c r="CN144" i="12" s="1"/>
  <c r="CM134" i="12"/>
  <c r="CN134" i="12" s="1"/>
  <c r="CM133" i="12"/>
  <c r="CN133" i="12" s="1"/>
  <c r="CM132" i="12"/>
  <c r="CN132" i="12" s="1"/>
  <c r="CM131" i="12"/>
  <c r="CN131" i="12" s="1"/>
  <c r="CM130" i="12"/>
  <c r="CN130" i="12" s="1"/>
  <c r="CM129" i="12"/>
  <c r="CN129" i="12" s="1"/>
  <c r="CM128" i="12"/>
  <c r="CN128" i="12" s="1"/>
  <c r="CM127" i="12"/>
  <c r="CN127" i="12" s="1"/>
  <c r="CM126" i="12"/>
  <c r="CN126" i="12" s="1"/>
  <c r="CM125" i="12"/>
  <c r="CN125" i="12"/>
  <c r="CM124" i="12"/>
  <c r="CN124" i="12" s="1"/>
  <c r="CM123" i="12"/>
  <c r="CN123" i="12" s="1"/>
  <c r="CM122" i="12"/>
  <c r="CN122" i="12" s="1"/>
  <c r="CM121" i="12"/>
  <c r="CN121" i="12" s="1"/>
  <c r="CM120" i="12"/>
  <c r="CN120" i="12" s="1"/>
  <c r="CM119" i="12"/>
  <c r="CN119" i="12" s="1"/>
  <c r="CM118" i="12"/>
  <c r="CM117" i="12"/>
  <c r="CN117" i="12"/>
  <c r="CM116" i="12"/>
  <c r="CN116" i="12" s="1"/>
  <c r="CM115" i="12"/>
  <c r="CN115" i="12" s="1"/>
  <c r="CM114" i="12"/>
  <c r="CN114" i="12" s="1"/>
  <c r="CM113" i="12"/>
  <c r="CN113" i="12" s="1"/>
  <c r="CM112" i="12"/>
  <c r="CN112" i="12" s="1"/>
  <c r="CM111" i="12"/>
  <c r="CN111" i="12" s="1"/>
  <c r="CM110" i="12"/>
  <c r="CN110" i="12" s="1"/>
  <c r="CM100" i="12"/>
  <c r="CN100" i="12" s="1"/>
  <c r="CM99" i="12"/>
  <c r="CN99" i="12"/>
  <c r="CM98" i="12"/>
  <c r="CN98" i="12" s="1"/>
  <c r="CM97" i="12"/>
  <c r="CN97" i="12"/>
  <c r="CM96" i="12"/>
  <c r="CN96" i="12" s="1"/>
  <c r="CM95" i="12"/>
  <c r="CN95" i="12" s="1"/>
  <c r="CM94" i="12"/>
  <c r="CN94" i="12" s="1"/>
  <c r="CM93" i="12"/>
  <c r="CN93" i="12" s="1"/>
  <c r="CM92" i="12"/>
  <c r="CN92" i="12" s="1"/>
  <c r="CM91" i="12"/>
  <c r="CN91" i="12"/>
  <c r="CM90" i="12"/>
  <c r="CN90" i="12" s="1"/>
  <c r="CM89" i="12"/>
  <c r="CN89" i="12"/>
  <c r="CM88" i="12"/>
  <c r="CN88" i="12" s="1"/>
  <c r="CM87" i="12"/>
  <c r="CN87" i="12" s="1"/>
  <c r="CM86" i="12"/>
  <c r="CN86" i="12" s="1"/>
  <c r="CM85" i="12"/>
  <c r="CN85" i="12" s="1"/>
  <c r="CM84" i="12"/>
  <c r="CN84" i="12" s="1"/>
  <c r="CM83" i="12"/>
  <c r="CN83" i="12"/>
  <c r="CM82" i="12"/>
  <c r="CN82" i="12" s="1"/>
  <c r="CM81" i="12"/>
  <c r="CN81" i="12"/>
  <c r="CM80" i="12"/>
  <c r="CN80" i="12" s="1"/>
  <c r="CM79" i="12"/>
  <c r="CN79" i="12" s="1"/>
  <c r="CM78" i="12"/>
  <c r="CN78" i="12" s="1"/>
  <c r="CM77" i="12"/>
  <c r="CN77" i="12" s="1"/>
  <c r="CM76" i="12"/>
  <c r="CN76" i="12" s="1"/>
  <c r="CM66" i="12"/>
  <c r="CN66" i="12"/>
  <c r="CM65" i="12"/>
  <c r="CN65" i="12" s="1"/>
  <c r="CM64" i="12"/>
  <c r="CM63" i="12"/>
  <c r="CN63" i="12" s="1"/>
  <c r="CM62" i="12"/>
  <c r="CM61" i="12"/>
  <c r="CN61" i="12" s="1"/>
  <c r="CM60" i="12"/>
  <c r="CN60" i="12" s="1"/>
  <c r="CM59" i="12"/>
  <c r="CN59" i="12" s="1"/>
  <c r="CM58" i="12"/>
  <c r="CM57" i="12"/>
  <c r="CN57" i="12"/>
  <c r="CM56" i="12"/>
  <c r="CM55" i="12"/>
  <c r="CN55" i="12" s="1"/>
  <c r="CM54" i="12"/>
  <c r="CN54" i="12" s="1"/>
  <c r="CM53" i="12"/>
  <c r="CN53" i="12" s="1"/>
  <c r="CM52" i="12"/>
  <c r="CM51" i="12"/>
  <c r="CN51" i="12" s="1"/>
  <c r="CM50" i="12"/>
  <c r="CM49" i="12"/>
  <c r="CM48" i="12"/>
  <c r="CM47" i="12"/>
  <c r="CM46" i="12"/>
  <c r="CN46" i="12" s="1"/>
  <c r="CM45" i="12"/>
  <c r="CN45" i="12" s="1"/>
  <c r="CM44" i="12"/>
  <c r="CM43" i="12"/>
  <c r="CN43" i="12" s="1"/>
  <c r="CM42" i="12"/>
  <c r="CM32" i="12"/>
  <c r="CM31" i="12"/>
  <c r="CN31" i="12" s="1"/>
  <c r="CM30" i="12"/>
  <c r="CN30" i="12" s="1"/>
  <c r="CM29" i="12"/>
  <c r="CM28" i="12"/>
  <c r="CN28" i="12" s="1"/>
  <c r="CM27" i="12"/>
  <c r="CM26" i="12"/>
  <c r="CN26" i="12" s="1"/>
  <c r="CM25" i="12"/>
  <c r="CM24" i="12"/>
  <c r="CM23" i="12"/>
  <c r="CM22" i="12"/>
  <c r="CM21" i="12"/>
  <c r="CM20" i="12"/>
  <c r="CM19" i="12"/>
  <c r="CM18" i="12"/>
  <c r="CM17" i="12"/>
  <c r="CM16" i="12"/>
  <c r="CM15" i="12"/>
  <c r="CM14" i="12"/>
  <c r="CM13" i="12"/>
  <c r="CM12" i="12"/>
  <c r="CM11" i="12"/>
  <c r="CM10" i="12"/>
  <c r="CM9" i="12"/>
  <c r="CM8" i="12"/>
  <c r="CI168" i="12"/>
  <c r="CH168" i="12"/>
  <c r="CG168" i="12"/>
  <c r="CI167" i="12"/>
  <c r="CH167" i="12"/>
  <c r="CG167" i="12"/>
  <c r="CI166" i="12"/>
  <c r="CH166" i="12"/>
  <c r="CG166" i="12"/>
  <c r="CI165" i="12"/>
  <c r="CH165" i="12"/>
  <c r="CG165" i="12"/>
  <c r="CI164" i="12"/>
  <c r="CH164" i="12"/>
  <c r="CG164" i="12"/>
  <c r="CI163" i="12"/>
  <c r="CH163" i="12"/>
  <c r="CG163" i="12"/>
  <c r="CI162" i="12"/>
  <c r="CH162" i="12"/>
  <c r="CG162" i="12"/>
  <c r="CI161" i="12"/>
  <c r="CH161" i="12"/>
  <c r="CG161" i="12"/>
  <c r="CI160" i="12"/>
  <c r="CH160" i="12"/>
  <c r="CG160" i="12"/>
  <c r="CI159" i="12"/>
  <c r="CH159" i="12"/>
  <c r="CG159" i="12"/>
  <c r="CI158" i="12"/>
  <c r="CH158" i="12"/>
  <c r="CG158" i="12"/>
  <c r="CI157" i="12"/>
  <c r="CH157" i="12"/>
  <c r="CG157" i="12"/>
  <c r="CI156" i="12"/>
  <c r="CH156" i="12"/>
  <c r="CG156" i="12"/>
  <c r="CI155" i="12"/>
  <c r="CH155" i="12"/>
  <c r="CG155" i="12"/>
  <c r="CI154" i="12"/>
  <c r="CH154" i="12"/>
  <c r="CG154" i="12"/>
  <c r="CI153" i="12"/>
  <c r="CH153" i="12"/>
  <c r="CG153" i="12"/>
  <c r="CI152" i="12"/>
  <c r="CH152" i="12"/>
  <c r="CG152" i="12"/>
  <c r="CI151" i="12"/>
  <c r="CH151" i="12"/>
  <c r="CG151" i="12"/>
  <c r="CI150" i="12"/>
  <c r="CH150" i="12"/>
  <c r="CG150" i="12"/>
  <c r="CI149" i="12"/>
  <c r="CH149" i="12"/>
  <c r="CG149" i="12"/>
  <c r="CI148" i="12"/>
  <c r="CH148" i="12"/>
  <c r="CG148" i="12"/>
  <c r="CI147" i="12"/>
  <c r="CH147" i="12"/>
  <c r="CG147" i="12"/>
  <c r="CI146" i="12"/>
  <c r="CH146" i="12"/>
  <c r="CG146" i="12"/>
  <c r="CI145" i="12"/>
  <c r="CH145" i="12"/>
  <c r="CG145" i="12"/>
  <c r="CI144" i="12"/>
  <c r="CH144" i="12"/>
  <c r="CG144" i="12"/>
  <c r="CI134" i="12"/>
  <c r="CH134" i="12"/>
  <c r="CG134" i="12"/>
  <c r="CI133" i="12"/>
  <c r="CH133" i="12"/>
  <c r="CG133" i="12"/>
  <c r="CI132" i="12"/>
  <c r="CH132" i="12"/>
  <c r="CG132" i="12"/>
  <c r="CI131" i="12"/>
  <c r="CH131" i="12"/>
  <c r="CG131" i="12"/>
  <c r="CI130" i="12"/>
  <c r="CH130" i="12"/>
  <c r="CG130" i="12"/>
  <c r="CI129" i="12"/>
  <c r="CH129" i="12"/>
  <c r="CG129" i="12"/>
  <c r="CI128" i="12"/>
  <c r="CH128" i="12"/>
  <c r="CG128" i="12"/>
  <c r="CI127" i="12"/>
  <c r="CH127" i="12"/>
  <c r="CG127" i="12"/>
  <c r="CI126" i="12"/>
  <c r="CH126" i="12"/>
  <c r="CG126" i="12"/>
  <c r="CI125" i="12"/>
  <c r="CH125" i="12"/>
  <c r="CG125" i="12"/>
  <c r="CI124" i="12"/>
  <c r="CH124" i="12"/>
  <c r="CG124" i="12"/>
  <c r="CI123" i="12"/>
  <c r="CH123" i="12"/>
  <c r="CG123" i="12"/>
  <c r="CI122" i="12"/>
  <c r="CH122" i="12"/>
  <c r="CG122" i="12"/>
  <c r="CI121" i="12"/>
  <c r="CH121" i="12"/>
  <c r="CG121" i="12"/>
  <c r="CI120" i="12"/>
  <c r="CH120" i="12"/>
  <c r="CG120" i="12"/>
  <c r="CI119" i="12"/>
  <c r="CH119" i="12"/>
  <c r="CG119" i="12"/>
  <c r="CI118" i="12"/>
  <c r="CH118" i="12"/>
  <c r="CG118" i="12"/>
  <c r="CI117" i="12"/>
  <c r="CH117" i="12"/>
  <c r="CG117" i="12"/>
  <c r="CI116" i="12"/>
  <c r="CH116" i="12"/>
  <c r="CG116" i="12"/>
  <c r="CI115" i="12"/>
  <c r="CH115" i="12"/>
  <c r="CG115" i="12"/>
  <c r="CI114" i="12"/>
  <c r="CH114" i="12"/>
  <c r="CG114" i="12"/>
  <c r="CI113" i="12"/>
  <c r="CH113" i="12"/>
  <c r="CG113" i="12"/>
  <c r="CI112" i="12"/>
  <c r="CH112" i="12"/>
  <c r="CG112" i="12"/>
  <c r="CI111" i="12"/>
  <c r="CH111" i="12"/>
  <c r="CG111" i="12"/>
  <c r="CI110" i="12"/>
  <c r="CH110" i="12"/>
  <c r="CG110" i="12"/>
  <c r="CI100" i="12"/>
  <c r="CH100" i="12"/>
  <c r="CG100" i="12"/>
  <c r="CI99" i="12"/>
  <c r="CH99" i="12"/>
  <c r="CG99" i="12"/>
  <c r="CI98" i="12"/>
  <c r="CH98" i="12"/>
  <c r="CG98" i="12"/>
  <c r="CI97" i="12"/>
  <c r="CH97" i="12"/>
  <c r="CG97" i="12"/>
  <c r="CI96" i="12"/>
  <c r="CH96" i="12"/>
  <c r="CG96" i="12"/>
  <c r="CI95" i="12"/>
  <c r="CH95" i="12"/>
  <c r="CG95" i="12"/>
  <c r="CI94" i="12"/>
  <c r="CH94" i="12"/>
  <c r="CG94" i="12"/>
  <c r="CI93" i="12"/>
  <c r="CH93" i="12"/>
  <c r="CG93" i="12"/>
  <c r="CI92" i="12"/>
  <c r="CH92" i="12"/>
  <c r="CG92" i="12"/>
  <c r="CI91" i="12"/>
  <c r="CH91" i="12"/>
  <c r="CG91" i="12"/>
  <c r="CI90" i="12"/>
  <c r="CH90" i="12"/>
  <c r="CG90" i="12"/>
  <c r="CI89" i="12"/>
  <c r="CH89" i="12"/>
  <c r="CG89" i="12"/>
  <c r="CI88" i="12"/>
  <c r="CH88" i="12"/>
  <c r="CG88" i="12"/>
  <c r="CI87" i="12"/>
  <c r="CH87" i="12"/>
  <c r="CG87" i="12"/>
  <c r="CI86" i="12"/>
  <c r="CH86" i="12"/>
  <c r="CG86" i="12"/>
  <c r="CI85" i="12"/>
  <c r="CH85" i="12"/>
  <c r="CG85" i="12"/>
  <c r="CI84" i="12"/>
  <c r="CH84" i="12"/>
  <c r="CG84" i="12"/>
  <c r="CI83" i="12"/>
  <c r="CH83" i="12"/>
  <c r="CG83" i="12"/>
  <c r="CI82" i="12"/>
  <c r="CH82" i="12"/>
  <c r="CG82" i="12"/>
  <c r="CI81" i="12"/>
  <c r="CH81" i="12"/>
  <c r="CG81" i="12"/>
  <c r="CI80" i="12"/>
  <c r="CH80" i="12"/>
  <c r="CG80" i="12"/>
  <c r="CI79" i="12"/>
  <c r="CH79" i="12"/>
  <c r="CG79" i="12"/>
  <c r="CI78" i="12"/>
  <c r="CH78" i="12"/>
  <c r="CG78" i="12"/>
  <c r="CI77" i="12"/>
  <c r="CH77" i="12"/>
  <c r="CG77" i="12"/>
  <c r="CI76" i="12"/>
  <c r="CH76" i="12"/>
  <c r="CG76" i="12"/>
  <c r="CI66" i="12"/>
  <c r="CH66" i="12"/>
  <c r="CG66" i="12"/>
  <c r="CI65" i="12"/>
  <c r="CH65" i="12"/>
  <c r="CG65" i="12"/>
  <c r="CI64" i="12"/>
  <c r="CH64" i="12"/>
  <c r="CG64" i="12"/>
  <c r="CG73" i="21"/>
  <c r="CG39" i="21"/>
  <c r="CC4" i="21"/>
  <c r="CC38" i="21" s="1"/>
  <c r="CC72" i="21" s="1"/>
  <c r="CB4" i="21"/>
  <c r="CB38" i="21"/>
  <c r="CB72" i="21" s="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42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A11" i="21"/>
  <c r="A8" i="21"/>
  <c r="A9" i="21" s="1"/>
  <c r="A10" i="21"/>
  <c r="CC4" i="12"/>
  <c r="CC38" i="12" s="1"/>
  <c r="CC72" i="12" s="1"/>
  <c r="CC106" i="12"/>
  <c r="CC140" i="12" s="1"/>
  <c r="CA4" i="12"/>
  <c r="CA38" i="12" s="1"/>
  <c r="CA72" i="12" s="1"/>
  <c r="CA106" i="12" s="1"/>
  <c r="CA140" i="12" s="1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/>
  <c r="A27" i="12"/>
  <c r="A28" i="12"/>
  <c r="A29" i="12"/>
  <c r="A30" i="12"/>
  <c r="A31" i="12"/>
  <c r="A32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76" i="12"/>
  <c r="CF168" i="12"/>
  <c r="CE168" i="12"/>
  <c r="CD168" i="12"/>
  <c r="CC168" i="12"/>
  <c r="CB168" i="12"/>
  <c r="CA168" i="12"/>
  <c r="BZ168" i="12"/>
  <c r="BY168" i="12"/>
  <c r="AT168" i="12"/>
  <c r="O168" i="12"/>
  <c r="CF167" i="12"/>
  <c r="CE167" i="12"/>
  <c r="CD167" i="12"/>
  <c r="CC167" i="12"/>
  <c r="CB167" i="12"/>
  <c r="CA167" i="12"/>
  <c r="BZ167" i="12"/>
  <c r="BY167" i="12"/>
  <c r="AT167" i="12"/>
  <c r="CF166" i="12"/>
  <c r="CE166" i="12"/>
  <c r="CD166" i="12"/>
  <c r="CC166" i="12"/>
  <c r="CB166" i="12"/>
  <c r="CA166" i="12"/>
  <c r="BZ166" i="12"/>
  <c r="BY166" i="12"/>
  <c r="AT166" i="12"/>
  <c r="O166" i="12"/>
  <c r="CF165" i="12"/>
  <c r="CE165" i="12"/>
  <c r="CD165" i="12"/>
  <c r="CC165" i="12"/>
  <c r="CB165" i="12"/>
  <c r="CA165" i="12"/>
  <c r="BZ165" i="12"/>
  <c r="BY165" i="12"/>
  <c r="AT165" i="12"/>
  <c r="O165" i="12"/>
  <c r="CF164" i="12"/>
  <c r="CE164" i="12"/>
  <c r="CD164" i="12"/>
  <c r="CC164" i="12"/>
  <c r="CB164" i="12"/>
  <c r="CA164" i="12"/>
  <c r="BZ164" i="12"/>
  <c r="BY164" i="12"/>
  <c r="AT164" i="12"/>
  <c r="O164" i="12"/>
  <c r="CF163" i="12"/>
  <c r="CE163" i="12"/>
  <c r="CD163" i="12"/>
  <c r="CC163" i="12"/>
  <c r="CB163" i="12"/>
  <c r="CA163" i="12"/>
  <c r="BZ163" i="12"/>
  <c r="BY163" i="12"/>
  <c r="AT163" i="12"/>
  <c r="O163" i="12"/>
  <c r="CF162" i="12"/>
  <c r="CE162" i="12"/>
  <c r="CD162" i="12"/>
  <c r="CC162" i="12"/>
  <c r="CB162" i="12"/>
  <c r="CA162" i="12"/>
  <c r="BZ162" i="12"/>
  <c r="BY162" i="12"/>
  <c r="AT162" i="12"/>
  <c r="O162" i="12"/>
  <c r="CF161" i="12"/>
  <c r="CE161" i="12"/>
  <c r="CD161" i="12"/>
  <c r="CC161" i="12"/>
  <c r="CB161" i="12"/>
  <c r="CA161" i="12"/>
  <c r="BZ161" i="12"/>
  <c r="BY161" i="12"/>
  <c r="BW161" i="12" s="1"/>
  <c r="AT161" i="12"/>
  <c r="O161" i="12"/>
  <c r="CF160" i="12"/>
  <c r="CE160" i="12"/>
  <c r="CD160" i="12"/>
  <c r="CC160" i="12"/>
  <c r="CB160" i="12"/>
  <c r="CA160" i="12"/>
  <c r="BZ160" i="12"/>
  <c r="BY160" i="12"/>
  <c r="AT160" i="12"/>
  <c r="O160" i="12"/>
  <c r="CF159" i="12"/>
  <c r="CE159" i="12"/>
  <c r="CD159" i="12"/>
  <c r="CC159" i="12"/>
  <c r="CB159" i="12"/>
  <c r="CA159" i="12"/>
  <c r="BZ159" i="12"/>
  <c r="BY159" i="12"/>
  <c r="AT159" i="12"/>
  <c r="O159" i="12"/>
  <c r="CF158" i="12"/>
  <c r="CE158" i="12"/>
  <c r="CD158" i="12"/>
  <c r="CC158" i="12"/>
  <c r="CB158" i="12"/>
  <c r="CA158" i="12"/>
  <c r="BZ158" i="12"/>
  <c r="BY158" i="12"/>
  <c r="AT158" i="12"/>
  <c r="O158" i="12"/>
  <c r="CF157" i="12"/>
  <c r="CE157" i="12"/>
  <c r="CD157" i="12"/>
  <c r="CC157" i="12"/>
  <c r="CB157" i="12"/>
  <c r="CA157" i="12"/>
  <c r="BZ157" i="12"/>
  <c r="BY157" i="12"/>
  <c r="BW157" i="12" s="1"/>
  <c r="AT157" i="12"/>
  <c r="O157" i="12"/>
  <c r="CF156" i="12"/>
  <c r="CE156" i="12"/>
  <c r="CD156" i="12"/>
  <c r="CC156" i="12"/>
  <c r="CB156" i="12"/>
  <c r="CA156" i="12"/>
  <c r="BZ156" i="12"/>
  <c r="BY156" i="12"/>
  <c r="AT156" i="12"/>
  <c r="O156" i="12"/>
  <c r="CF155" i="12"/>
  <c r="CE155" i="12"/>
  <c r="CD155" i="12"/>
  <c r="CC155" i="12"/>
  <c r="CB155" i="12"/>
  <c r="CA155" i="12"/>
  <c r="BZ155" i="12"/>
  <c r="BY155" i="12"/>
  <c r="AT155" i="12"/>
  <c r="O155" i="12"/>
  <c r="CF154" i="12"/>
  <c r="CE154" i="12"/>
  <c r="CD154" i="12"/>
  <c r="CC154" i="12"/>
  <c r="CB154" i="12"/>
  <c r="CA154" i="12"/>
  <c r="BZ154" i="12"/>
  <c r="BY154" i="12"/>
  <c r="AT154" i="12"/>
  <c r="O154" i="12"/>
  <c r="CF153" i="12"/>
  <c r="CE153" i="12"/>
  <c r="CD153" i="12"/>
  <c r="CC153" i="12"/>
  <c r="CB153" i="12"/>
  <c r="CA153" i="12"/>
  <c r="BZ153" i="12"/>
  <c r="BW153" i="12"/>
  <c r="BY153" i="12"/>
  <c r="AT153" i="12"/>
  <c r="O153" i="12"/>
  <c r="CF152" i="12"/>
  <c r="CE152" i="12"/>
  <c r="CD152" i="12"/>
  <c r="CC152" i="12"/>
  <c r="CB152" i="12"/>
  <c r="CA152" i="12"/>
  <c r="BZ152" i="12"/>
  <c r="BY152" i="12"/>
  <c r="BW152" i="12"/>
  <c r="AT152" i="12"/>
  <c r="O152" i="12"/>
  <c r="CF151" i="12"/>
  <c r="CE151" i="12"/>
  <c r="CD151" i="12"/>
  <c r="CC151" i="12"/>
  <c r="CB151" i="12"/>
  <c r="CA151" i="12"/>
  <c r="BZ151" i="12"/>
  <c r="BY151" i="12"/>
  <c r="AT151" i="12"/>
  <c r="O151" i="12"/>
  <c r="CF150" i="12"/>
  <c r="CE150" i="12"/>
  <c r="CD150" i="12"/>
  <c r="CC150" i="12"/>
  <c r="CB150" i="12"/>
  <c r="CA150" i="12"/>
  <c r="BZ150" i="12"/>
  <c r="BY150" i="12"/>
  <c r="BW150" i="12" s="1"/>
  <c r="AT150" i="12"/>
  <c r="O150" i="12"/>
  <c r="CF149" i="12"/>
  <c r="CE149" i="12"/>
  <c r="CD149" i="12"/>
  <c r="CC149" i="12"/>
  <c r="CB149" i="12"/>
  <c r="CA149" i="12"/>
  <c r="BW149" i="12" s="1"/>
  <c r="BZ149" i="12"/>
  <c r="BY149" i="12"/>
  <c r="AT149" i="12"/>
  <c r="O149" i="12"/>
  <c r="CF148" i="12"/>
  <c r="CE148" i="12"/>
  <c r="CD148" i="12"/>
  <c r="CC148" i="12"/>
  <c r="CB148" i="12"/>
  <c r="CA148" i="12"/>
  <c r="BZ148" i="12"/>
  <c r="BY148" i="12"/>
  <c r="AT148" i="12"/>
  <c r="O148" i="12"/>
  <c r="CF147" i="12"/>
  <c r="CE147" i="12"/>
  <c r="CD147" i="12"/>
  <c r="CC147" i="12"/>
  <c r="CB147" i="12"/>
  <c r="CA147" i="12"/>
  <c r="BZ147" i="12"/>
  <c r="BY147" i="12"/>
  <c r="AT147" i="12"/>
  <c r="O147" i="12"/>
  <c r="CF146" i="12"/>
  <c r="CE146" i="12"/>
  <c r="CD146" i="12"/>
  <c r="CC146" i="12"/>
  <c r="CB146" i="12"/>
  <c r="CA146" i="12"/>
  <c r="BZ146" i="12"/>
  <c r="BY146" i="12"/>
  <c r="AT146" i="12"/>
  <c r="CF145" i="12"/>
  <c r="CE145" i="12"/>
  <c r="CD145" i="12"/>
  <c r="CC145" i="12"/>
  <c r="CB145" i="12"/>
  <c r="CA145" i="12"/>
  <c r="BZ145" i="12"/>
  <c r="BY145" i="12"/>
  <c r="AT145" i="12"/>
  <c r="O145" i="12"/>
  <c r="CF144" i="12"/>
  <c r="CE144" i="12"/>
  <c r="CD144" i="12"/>
  <c r="CC144" i="12"/>
  <c r="CB144" i="12"/>
  <c r="CA144" i="12"/>
  <c r="BZ144" i="12"/>
  <c r="BY144" i="12"/>
  <c r="AT144" i="12"/>
  <c r="O144" i="12"/>
  <c r="CF100" i="21"/>
  <c r="CE100" i="21"/>
  <c r="CD100" i="21"/>
  <c r="CC100" i="21"/>
  <c r="CB100" i="21"/>
  <c r="CA100" i="21"/>
  <c r="BZ100" i="21"/>
  <c r="BW100" i="21" s="1"/>
  <c r="BY100" i="21"/>
  <c r="BB100" i="21"/>
  <c r="CF99" i="21"/>
  <c r="CE99" i="21"/>
  <c r="CD99" i="21"/>
  <c r="CC99" i="21"/>
  <c r="CB99" i="21"/>
  <c r="CA99" i="21"/>
  <c r="BZ99" i="21"/>
  <c r="BY99" i="21"/>
  <c r="BB99" i="21"/>
  <c r="CF98" i="21"/>
  <c r="CE98" i="21"/>
  <c r="CD98" i="21"/>
  <c r="CC98" i="21"/>
  <c r="CB98" i="21"/>
  <c r="CA98" i="21"/>
  <c r="BZ98" i="21"/>
  <c r="BY98" i="21"/>
  <c r="BB98" i="21"/>
  <c r="CF97" i="21"/>
  <c r="CE97" i="21"/>
  <c r="CD97" i="21"/>
  <c r="CC97" i="21"/>
  <c r="CB97" i="21"/>
  <c r="CA97" i="21"/>
  <c r="BZ97" i="21"/>
  <c r="BY97" i="21"/>
  <c r="BB97" i="21"/>
  <c r="CF96" i="21"/>
  <c r="CE96" i="21"/>
  <c r="CD96" i="21"/>
  <c r="CC96" i="21"/>
  <c r="CB96" i="21"/>
  <c r="CA96" i="21"/>
  <c r="BZ96" i="21"/>
  <c r="BW96" i="21" s="1"/>
  <c r="BY96" i="21"/>
  <c r="BB96" i="21"/>
  <c r="CF95" i="21"/>
  <c r="CE95" i="21"/>
  <c r="CD95" i="21"/>
  <c r="CC95" i="21"/>
  <c r="CB95" i="21"/>
  <c r="CA95" i="21"/>
  <c r="BZ95" i="21"/>
  <c r="BY95" i="21"/>
  <c r="BB95" i="21"/>
  <c r="CF94" i="21"/>
  <c r="CE94" i="21"/>
  <c r="CD94" i="21"/>
  <c r="CC94" i="21"/>
  <c r="CB94" i="21"/>
  <c r="CA94" i="21"/>
  <c r="BZ94" i="21"/>
  <c r="BY94" i="21"/>
  <c r="BB94" i="21"/>
  <c r="CF93" i="21"/>
  <c r="CE93" i="21"/>
  <c r="CD93" i="21"/>
  <c r="CC93" i="21"/>
  <c r="CB93" i="21"/>
  <c r="CA93" i="21"/>
  <c r="BZ93" i="21"/>
  <c r="BY93" i="21"/>
  <c r="BB93" i="21"/>
  <c r="CF92" i="21"/>
  <c r="CE92" i="21"/>
  <c r="CD92" i="21"/>
  <c r="CC92" i="21"/>
  <c r="CB92" i="21"/>
  <c r="CA92" i="21"/>
  <c r="BZ92" i="21"/>
  <c r="BY92" i="21"/>
  <c r="BB92" i="21"/>
  <c r="CF91" i="21"/>
  <c r="CE91" i="21"/>
  <c r="CD91" i="21"/>
  <c r="CC91" i="21"/>
  <c r="CB91" i="21"/>
  <c r="CA91" i="21"/>
  <c r="BZ91" i="21"/>
  <c r="BY91" i="21"/>
  <c r="BB91" i="21"/>
  <c r="CF90" i="21"/>
  <c r="CE90" i="21"/>
  <c r="CD90" i="21"/>
  <c r="CC90" i="21"/>
  <c r="CB90" i="21"/>
  <c r="CA90" i="21"/>
  <c r="BZ90" i="21"/>
  <c r="BY90" i="21"/>
  <c r="BB90" i="21"/>
  <c r="CF89" i="21"/>
  <c r="CE89" i="21"/>
  <c r="CD89" i="21"/>
  <c r="CC89" i="21"/>
  <c r="CB89" i="21"/>
  <c r="CA89" i="21"/>
  <c r="BZ89" i="21"/>
  <c r="BY89" i="21"/>
  <c r="BB89" i="21"/>
  <c r="CF88" i="21"/>
  <c r="CE88" i="21"/>
  <c r="CD88" i="21"/>
  <c r="CC88" i="21"/>
  <c r="CB88" i="21"/>
  <c r="CA88" i="21"/>
  <c r="BZ88" i="21"/>
  <c r="BY88" i="21"/>
  <c r="BB88" i="21"/>
  <c r="CF87" i="21"/>
  <c r="CE87" i="21"/>
  <c r="CD87" i="21"/>
  <c r="CC87" i="21"/>
  <c r="CB87" i="21"/>
  <c r="CA87" i="21"/>
  <c r="BZ87" i="21"/>
  <c r="BY87" i="21"/>
  <c r="BB87" i="21"/>
  <c r="CF86" i="21"/>
  <c r="CE86" i="21"/>
  <c r="CD86" i="21"/>
  <c r="CC86" i="21"/>
  <c r="CB86" i="21"/>
  <c r="CA86" i="21"/>
  <c r="BZ86" i="21"/>
  <c r="BY86" i="21"/>
  <c r="BB86" i="21"/>
  <c r="CF85" i="21"/>
  <c r="CE85" i="21"/>
  <c r="CD85" i="21"/>
  <c r="CC85" i="21"/>
  <c r="CB85" i="21"/>
  <c r="CA85" i="21"/>
  <c r="BZ85" i="21"/>
  <c r="BY85" i="21"/>
  <c r="BB85" i="21"/>
  <c r="CF84" i="21"/>
  <c r="CE84" i="21"/>
  <c r="CD84" i="21"/>
  <c r="CC84" i="21"/>
  <c r="CB84" i="21"/>
  <c r="CA84" i="21"/>
  <c r="BZ84" i="21"/>
  <c r="BY84" i="21"/>
  <c r="BB84" i="21"/>
  <c r="CF83" i="21"/>
  <c r="CE83" i="21"/>
  <c r="CD83" i="21"/>
  <c r="CC83" i="21"/>
  <c r="CB83" i="21"/>
  <c r="CA83" i="21"/>
  <c r="BZ83" i="21"/>
  <c r="BY83" i="21"/>
  <c r="BB83" i="21"/>
  <c r="CF82" i="21"/>
  <c r="CE82" i="21"/>
  <c r="CD82" i="21"/>
  <c r="CC82" i="21"/>
  <c r="CB82" i="21"/>
  <c r="CA82" i="21"/>
  <c r="BZ82" i="21"/>
  <c r="BY82" i="21"/>
  <c r="BW82" i="21" s="1"/>
  <c r="BB82" i="21"/>
  <c r="CF81" i="21"/>
  <c r="CE81" i="21"/>
  <c r="CD81" i="21"/>
  <c r="CC81" i="21"/>
  <c r="CB81" i="21"/>
  <c r="CA81" i="21"/>
  <c r="BZ81" i="21"/>
  <c r="BY81" i="21"/>
  <c r="BW81" i="21" s="1"/>
  <c r="BB81" i="21"/>
  <c r="CF80" i="21"/>
  <c r="CE80" i="21"/>
  <c r="CD80" i="21"/>
  <c r="CC80" i="21"/>
  <c r="CB80" i="21"/>
  <c r="CA80" i="21"/>
  <c r="BZ80" i="21"/>
  <c r="BY80" i="21"/>
  <c r="BB80" i="21"/>
  <c r="CF79" i="21"/>
  <c r="CE79" i="21"/>
  <c r="CD79" i="21"/>
  <c r="CC79" i="21"/>
  <c r="CB79" i="21"/>
  <c r="CA79" i="21"/>
  <c r="BZ79" i="21"/>
  <c r="BY79" i="21"/>
  <c r="BB79" i="21"/>
  <c r="CF78" i="21"/>
  <c r="CE78" i="21"/>
  <c r="CD78" i="21"/>
  <c r="CC78" i="21"/>
  <c r="CB78" i="21"/>
  <c r="CA78" i="21"/>
  <c r="BZ78" i="21"/>
  <c r="BY78" i="21"/>
  <c r="BW78" i="21" s="1"/>
  <c r="BB78" i="21"/>
  <c r="CF77" i="21"/>
  <c r="CE77" i="21"/>
  <c r="CD77" i="21"/>
  <c r="CC77" i="21"/>
  <c r="CB77" i="21"/>
  <c r="CA77" i="21"/>
  <c r="BZ77" i="21"/>
  <c r="BY77" i="21"/>
  <c r="BB77" i="21"/>
  <c r="CF76" i="21"/>
  <c r="CE76" i="21"/>
  <c r="CD76" i="21"/>
  <c r="CC76" i="21"/>
  <c r="CB76" i="21"/>
  <c r="CA76" i="21"/>
  <c r="BZ76" i="21"/>
  <c r="BY76" i="21"/>
  <c r="BB76" i="21"/>
  <c r="CF32" i="21"/>
  <c r="CE32" i="21"/>
  <c r="CD32" i="21"/>
  <c r="CC32" i="21"/>
  <c r="CB32" i="21"/>
  <c r="CA32" i="21"/>
  <c r="BZ32" i="21"/>
  <c r="BY32" i="21"/>
  <c r="BB32" i="21"/>
  <c r="CF31" i="21"/>
  <c r="CE31" i="21"/>
  <c r="CD31" i="21"/>
  <c r="CC31" i="21"/>
  <c r="CB31" i="21"/>
  <c r="CA31" i="21"/>
  <c r="BZ31" i="21"/>
  <c r="BY31" i="21"/>
  <c r="BB31" i="21"/>
  <c r="CF30" i="21"/>
  <c r="CE30" i="21"/>
  <c r="CD30" i="21"/>
  <c r="CC30" i="21"/>
  <c r="CB30" i="21"/>
  <c r="CA30" i="21"/>
  <c r="BZ30" i="21"/>
  <c r="BY30" i="21"/>
  <c r="BB30" i="21"/>
  <c r="CF29" i="21"/>
  <c r="CE29" i="21"/>
  <c r="CD29" i="21"/>
  <c r="CC29" i="21"/>
  <c r="CB29" i="21"/>
  <c r="CA29" i="21"/>
  <c r="BZ29" i="21"/>
  <c r="BY29" i="21"/>
  <c r="BB29" i="21"/>
  <c r="CF28" i="21"/>
  <c r="CE28" i="21"/>
  <c r="CD28" i="21"/>
  <c r="CC28" i="21"/>
  <c r="CB28" i="21"/>
  <c r="CA28" i="21"/>
  <c r="BZ28" i="21"/>
  <c r="BY28" i="21"/>
  <c r="BW28" i="21" s="1"/>
  <c r="BB28" i="21"/>
  <c r="CF27" i="21"/>
  <c r="CE27" i="21"/>
  <c r="CD27" i="21"/>
  <c r="CC27" i="21"/>
  <c r="CB27" i="21"/>
  <c r="CA27" i="21"/>
  <c r="BZ27" i="21"/>
  <c r="BY27" i="21"/>
  <c r="BB27" i="21"/>
  <c r="CF26" i="21"/>
  <c r="CE26" i="21"/>
  <c r="CD26" i="21"/>
  <c r="CC26" i="21"/>
  <c r="CB26" i="21"/>
  <c r="CA26" i="21"/>
  <c r="BZ26" i="21"/>
  <c r="BY26" i="21"/>
  <c r="BB26" i="21"/>
  <c r="CF25" i="21"/>
  <c r="CE25" i="21"/>
  <c r="CD25" i="21"/>
  <c r="CC25" i="21"/>
  <c r="CB25" i="21"/>
  <c r="CA25" i="21"/>
  <c r="BZ25" i="21"/>
  <c r="BW25" i="21" s="1"/>
  <c r="BY25" i="21"/>
  <c r="BB25" i="21"/>
  <c r="CF24" i="21"/>
  <c r="CE24" i="21"/>
  <c r="CD24" i="21"/>
  <c r="CC24" i="21"/>
  <c r="CB24" i="21"/>
  <c r="CA24" i="21"/>
  <c r="BZ24" i="21"/>
  <c r="BY24" i="21"/>
  <c r="BB24" i="21"/>
  <c r="CF23" i="21"/>
  <c r="CE23" i="21"/>
  <c r="CD23" i="21"/>
  <c r="CC23" i="21"/>
  <c r="CB23" i="21"/>
  <c r="CA23" i="21"/>
  <c r="BZ23" i="21"/>
  <c r="BY23" i="21"/>
  <c r="BB23" i="21"/>
  <c r="CF22" i="21"/>
  <c r="CE22" i="21"/>
  <c r="CD22" i="21"/>
  <c r="CC22" i="21"/>
  <c r="CB22" i="21"/>
  <c r="CA22" i="21"/>
  <c r="BZ22" i="21"/>
  <c r="BY22" i="21"/>
  <c r="BB22" i="21"/>
  <c r="CF21" i="21"/>
  <c r="CE21" i="21"/>
  <c r="CD21" i="21"/>
  <c r="CC21" i="21"/>
  <c r="CB21" i="21"/>
  <c r="CA21" i="21"/>
  <c r="BZ21" i="21"/>
  <c r="BY21" i="21"/>
  <c r="BB21" i="21"/>
  <c r="CF20" i="21"/>
  <c r="CE20" i="21"/>
  <c r="CD20" i="21"/>
  <c r="CC20" i="21"/>
  <c r="CB20" i="21"/>
  <c r="CA20" i="21"/>
  <c r="BZ20" i="21"/>
  <c r="BY20" i="21"/>
  <c r="BB20" i="21"/>
  <c r="CF19" i="21"/>
  <c r="CE19" i="21"/>
  <c r="CD19" i="21"/>
  <c r="CC19" i="21"/>
  <c r="CB19" i="21"/>
  <c r="CA19" i="21"/>
  <c r="BZ19" i="21"/>
  <c r="BY19" i="21"/>
  <c r="BB19" i="21"/>
  <c r="CF18" i="21"/>
  <c r="CE18" i="21"/>
  <c r="CD18" i="21"/>
  <c r="CC18" i="21"/>
  <c r="CB18" i="21"/>
  <c r="CA18" i="21"/>
  <c r="BZ18" i="21"/>
  <c r="BW18" i="21" s="1"/>
  <c r="BY18" i="21"/>
  <c r="BB18" i="21"/>
  <c r="CF17" i="21"/>
  <c r="CE17" i="21"/>
  <c r="CD17" i="21"/>
  <c r="CC17" i="21"/>
  <c r="CB17" i="21"/>
  <c r="CA17" i="21"/>
  <c r="BZ17" i="21"/>
  <c r="BY17" i="21"/>
  <c r="BB17" i="21"/>
  <c r="CF16" i="21"/>
  <c r="CE16" i="21"/>
  <c r="CD16" i="21"/>
  <c r="CC16" i="21"/>
  <c r="CB16" i="21"/>
  <c r="CA16" i="21"/>
  <c r="BZ16" i="21"/>
  <c r="BY16" i="21"/>
  <c r="BB16" i="21"/>
  <c r="CF15" i="21"/>
  <c r="CE15" i="21"/>
  <c r="CD15" i="21"/>
  <c r="CC15" i="21"/>
  <c r="CB15" i="21"/>
  <c r="CA15" i="21"/>
  <c r="BZ15" i="21"/>
  <c r="BY15" i="21"/>
  <c r="BB15" i="21"/>
  <c r="CF14" i="21"/>
  <c r="CE14" i="21"/>
  <c r="CD14" i="21"/>
  <c r="CC14" i="21"/>
  <c r="CB14" i="21"/>
  <c r="CA14" i="21"/>
  <c r="BZ14" i="21"/>
  <c r="BY14" i="21"/>
  <c r="BB14" i="21"/>
  <c r="CF13" i="21"/>
  <c r="CE13" i="21"/>
  <c r="CD13" i="21"/>
  <c r="CC13" i="21"/>
  <c r="CB13" i="21"/>
  <c r="CA13" i="21"/>
  <c r="BZ13" i="21"/>
  <c r="BY13" i="21"/>
  <c r="BB13" i="21"/>
  <c r="CF12" i="21"/>
  <c r="CE12" i="21"/>
  <c r="CD12" i="21"/>
  <c r="CC12" i="21"/>
  <c r="CB12" i="21"/>
  <c r="CA12" i="21"/>
  <c r="BZ12" i="21"/>
  <c r="BY12" i="21"/>
  <c r="BB12" i="21"/>
  <c r="CF11" i="21"/>
  <c r="CE11" i="21"/>
  <c r="CD11" i="21"/>
  <c r="CC11" i="21"/>
  <c r="CB11" i="21"/>
  <c r="CA11" i="21"/>
  <c r="BZ11" i="21"/>
  <c r="BY11" i="21"/>
  <c r="CF10" i="21"/>
  <c r="CE10" i="21"/>
  <c r="CD10" i="21"/>
  <c r="CC10" i="21"/>
  <c r="CB10" i="21"/>
  <c r="CA10" i="21"/>
  <c r="BZ10" i="21"/>
  <c r="BY10" i="21"/>
  <c r="BW10" i="21" s="1"/>
  <c r="CF9" i="21"/>
  <c r="CE9" i="21"/>
  <c r="CD9" i="21"/>
  <c r="CC9" i="21"/>
  <c r="CB9" i="21"/>
  <c r="CA9" i="21"/>
  <c r="BZ9" i="21"/>
  <c r="BY9" i="21"/>
  <c r="CF8" i="21"/>
  <c r="CE8" i="21"/>
  <c r="CD8" i="21"/>
  <c r="CC8" i="21"/>
  <c r="CB8" i="21"/>
  <c r="CA8" i="21"/>
  <c r="BZ8" i="21"/>
  <c r="BY8" i="21"/>
  <c r="CF134" i="12"/>
  <c r="CE134" i="12"/>
  <c r="CD134" i="12"/>
  <c r="CC134" i="12"/>
  <c r="CB134" i="12"/>
  <c r="CA134" i="12"/>
  <c r="BZ134" i="12"/>
  <c r="BY134" i="12"/>
  <c r="AT134" i="12"/>
  <c r="O134" i="12"/>
  <c r="CF133" i="12"/>
  <c r="CE133" i="12"/>
  <c r="CD133" i="12"/>
  <c r="CC133" i="12"/>
  <c r="CB133" i="12"/>
  <c r="CA133" i="12"/>
  <c r="BZ133" i="12"/>
  <c r="BY133" i="12"/>
  <c r="AT133" i="12"/>
  <c r="O133" i="12"/>
  <c r="CF132" i="12"/>
  <c r="CE132" i="12"/>
  <c r="CD132" i="12"/>
  <c r="CC132" i="12"/>
  <c r="CB132" i="12"/>
  <c r="CA132" i="12"/>
  <c r="BZ132" i="12"/>
  <c r="BY132" i="12"/>
  <c r="BW132" i="12" s="1"/>
  <c r="AT132" i="12"/>
  <c r="O132" i="12"/>
  <c r="CF131" i="12"/>
  <c r="CE131" i="12"/>
  <c r="CD131" i="12"/>
  <c r="CC131" i="12"/>
  <c r="CB131" i="12"/>
  <c r="CA131" i="12"/>
  <c r="BW131" i="12" s="1"/>
  <c r="BZ131" i="12"/>
  <c r="BY131" i="12"/>
  <c r="AT131" i="12"/>
  <c r="O131" i="12"/>
  <c r="CF130" i="12"/>
  <c r="CE130" i="12"/>
  <c r="CD130" i="12"/>
  <c r="CC130" i="12"/>
  <c r="CB130" i="12"/>
  <c r="CA130" i="12"/>
  <c r="BZ130" i="12"/>
  <c r="BY130" i="12"/>
  <c r="AT130" i="12"/>
  <c r="O130" i="12"/>
  <c r="CF129" i="12"/>
  <c r="CE129" i="12"/>
  <c r="CD129" i="12"/>
  <c r="CC129" i="12"/>
  <c r="CB129" i="12"/>
  <c r="CA129" i="12"/>
  <c r="BZ129" i="12"/>
  <c r="BY129" i="12"/>
  <c r="AT129" i="12"/>
  <c r="O129" i="12"/>
  <c r="CF128" i="12"/>
  <c r="CE128" i="12"/>
  <c r="CD128" i="12"/>
  <c r="CC128" i="12"/>
  <c r="CB128" i="12"/>
  <c r="CA128" i="12"/>
  <c r="BZ128" i="12"/>
  <c r="BW128" i="12"/>
  <c r="BY128" i="12"/>
  <c r="AT128" i="12"/>
  <c r="O128" i="12"/>
  <c r="CF127" i="12"/>
  <c r="CE127" i="12"/>
  <c r="CD127" i="12"/>
  <c r="CC127" i="12"/>
  <c r="CB127" i="12"/>
  <c r="CA127" i="12"/>
  <c r="BZ127" i="12"/>
  <c r="BY127" i="12"/>
  <c r="AT127" i="12"/>
  <c r="O127" i="12"/>
  <c r="CF126" i="12"/>
  <c r="CE126" i="12"/>
  <c r="CD126" i="12"/>
  <c r="CC126" i="12"/>
  <c r="CB126" i="12"/>
  <c r="CA126" i="12"/>
  <c r="BZ126" i="12"/>
  <c r="BY126" i="12"/>
  <c r="AT126" i="12"/>
  <c r="O126" i="12"/>
  <c r="CF125" i="12"/>
  <c r="CE125" i="12"/>
  <c r="CD125" i="12"/>
  <c r="CC125" i="12"/>
  <c r="CB125" i="12"/>
  <c r="CA125" i="12"/>
  <c r="BZ125" i="12"/>
  <c r="BY125" i="12"/>
  <c r="AT125" i="12"/>
  <c r="O125" i="12"/>
  <c r="CF124" i="12"/>
  <c r="CE124" i="12"/>
  <c r="CD124" i="12"/>
  <c r="CC124" i="12"/>
  <c r="CB124" i="12"/>
  <c r="CA124" i="12"/>
  <c r="BZ124" i="12"/>
  <c r="BY124" i="12"/>
  <c r="AT124" i="12"/>
  <c r="O124" i="12"/>
  <c r="CF123" i="12"/>
  <c r="CE123" i="12"/>
  <c r="CD123" i="12"/>
  <c r="CC123" i="12"/>
  <c r="CB123" i="12"/>
  <c r="CA123" i="12"/>
  <c r="BZ123" i="12"/>
  <c r="BY123" i="12"/>
  <c r="AT123" i="12"/>
  <c r="O123" i="12"/>
  <c r="CF122" i="12"/>
  <c r="CE122" i="12"/>
  <c r="CD122" i="12"/>
  <c r="CC122" i="12"/>
  <c r="CB122" i="12"/>
  <c r="CA122" i="12"/>
  <c r="BZ122" i="12"/>
  <c r="BY122" i="12"/>
  <c r="AT122" i="12"/>
  <c r="O122" i="12"/>
  <c r="CF121" i="12"/>
  <c r="CE121" i="12"/>
  <c r="CD121" i="12"/>
  <c r="CC121" i="12"/>
  <c r="CB121" i="12"/>
  <c r="CA121" i="12"/>
  <c r="BZ121" i="12"/>
  <c r="BY121" i="12"/>
  <c r="AT121" i="12"/>
  <c r="O121" i="12"/>
  <c r="CF120" i="12"/>
  <c r="CE120" i="12"/>
  <c r="CD120" i="12"/>
  <c r="CC120" i="12"/>
  <c r="CB120" i="12"/>
  <c r="CA120" i="12"/>
  <c r="BZ120" i="12"/>
  <c r="BY120" i="12"/>
  <c r="BW120" i="12" s="1"/>
  <c r="AT120" i="12"/>
  <c r="O120" i="12"/>
  <c r="CF119" i="12"/>
  <c r="CE119" i="12"/>
  <c r="CD119" i="12"/>
  <c r="CC119" i="12"/>
  <c r="CB119" i="12"/>
  <c r="CA119" i="12"/>
  <c r="BZ119" i="12"/>
  <c r="BY119" i="12"/>
  <c r="AT119" i="12"/>
  <c r="O119" i="12"/>
  <c r="CF118" i="12"/>
  <c r="CE118" i="12"/>
  <c r="CD118" i="12"/>
  <c r="CC118" i="12"/>
  <c r="CB118" i="12"/>
  <c r="CA118" i="12"/>
  <c r="BZ118" i="12"/>
  <c r="BY118" i="12"/>
  <c r="AT118" i="12"/>
  <c r="O118" i="12"/>
  <c r="CF117" i="12"/>
  <c r="CE117" i="12"/>
  <c r="CD117" i="12"/>
  <c r="CC117" i="12"/>
  <c r="CB117" i="12"/>
  <c r="CA117" i="12"/>
  <c r="BZ117" i="12"/>
  <c r="BY117" i="12"/>
  <c r="AT117" i="12"/>
  <c r="O117" i="12"/>
  <c r="CF116" i="12"/>
  <c r="CE116" i="12"/>
  <c r="CD116" i="12"/>
  <c r="CC116" i="12"/>
  <c r="CB116" i="12"/>
  <c r="CA116" i="12"/>
  <c r="BZ116" i="12"/>
  <c r="BY116" i="12"/>
  <c r="AT116" i="12"/>
  <c r="O116" i="12"/>
  <c r="CF115" i="12"/>
  <c r="CE115" i="12"/>
  <c r="CD115" i="12"/>
  <c r="CC115" i="12"/>
  <c r="CB115" i="12"/>
  <c r="CA115" i="12"/>
  <c r="BZ115" i="12"/>
  <c r="BY115" i="12"/>
  <c r="AT115" i="12"/>
  <c r="O115" i="12"/>
  <c r="CF114" i="12"/>
  <c r="CE114" i="12"/>
  <c r="CD114" i="12"/>
  <c r="CC114" i="12"/>
  <c r="CB114" i="12"/>
  <c r="CA114" i="12"/>
  <c r="BZ114" i="12"/>
  <c r="BY114" i="12"/>
  <c r="AT114" i="12"/>
  <c r="O114" i="12"/>
  <c r="CF113" i="12"/>
  <c r="CE113" i="12"/>
  <c r="CD113" i="12"/>
  <c r="CC113" i="12"/>
  <c r="CB113" i="12"/>
  <c r="CA113" i="12"/>
  <c r="BZ113" i="12"/>
  <c r="BY113" i="12"/>
  <c r="AT113" i="12"/>
  <c r="O113" i="12"/>
  <c r="CF112" i="12"/>
  <c r="CE112" i="12"/>
  <c r="CD112" i="12"/>
  <c r="CC112" i="12"/>
  <c r="CB112" i="12"/>
  <c r="CA112" i="12"/>
  <c r="BZ112" i="12"/>
  <c r="BY112" i="12"/>
  <c r="AT112" i="12"/>
  <c r="O112" i="12"/>
  <c r="CF111" i="12"/>
  <c r="CE111" i="12"/>
  <c r="CD111" i="12"/>
  <c r="CC111" i="12"/>
  <c r="CB111" i="12"/>
  <c r="CA111" i="12"/>
  <c r="BZ111" i="12"/>
  <c r="BY111" i="12"/>
  <c r="BW111" i="12" s="1"/>
  <c r="AT111" i="12"/>
  <c r="O111" i="12"/>
  <c r="CF110" i="12"/>
  <c r="CE110" i="12"/>
  <c r="CD110" i="12"/>
  <c r="CC110" i="12"/>
  <c r="CB110" i="12"/>
  <c r="CA110" i="12"/>
  <c r="BZ110" i="12"/>
  <c r="BY110" i="12"/>
  <c r="AT110" i="12"/>
  <c r="O110" i="12"/>
  <c r="CF100" i="12"/>
  <c r="CE100" i="12"/>
  <c r="CD100" i="12"/>
  <c r="CC100" i="12"/>
  <c r="CB100" i="12"/>
  <c r="CA100" i="12"/>
  <c r="BZ100" i="12"/>
  <c r="BY100" i="12"/>
  <c r="AT100" i="12"/>
  <c r="O100" i="12"/>
  <c r="CF99" i="12"/>
  <c r="CE99" i="12"/>
  <c r="CD99" i="12"/>
  <c r="CC99" i="12"/>
  <c r="CB99" i="12"/>
  <c r="CA99" i="12"/>
  <c r="BW99" i="12" s="1"/>
  <c r="BZ99" i="12"/>
  <c r="BY99" i="12"/>
  <c r="AT99" i="12"/>
  <c r="O99" i="12"/>
  <c r="CF98" i="12"/>
  <c r="CE98" i="12"/>
  <c r="CD98" i="12"/>
  <c r="CC98" i="12"/>
  <c r="CB98" i="12"/>
  <c r="CA98" i="12"/>
  <c r="BZ98" i="12"/>
  <c r="BY98" i="12"/>
  <c r="AT98" i="12"/>
  <c r="O98" i="12"/>
  <c r="CF97" i="12"/>
  <c r="CE97" i="12"/>
  <c r="CD97" i="12"/>
  <c r="CC97" i="12"/>
  <c r="CB97" i="12"/>
  <c r="CA97" i="12"/>
  <c r="BZ97" i="12"/>
  <c r="BY97" i="12"/>
  <c r="AT97" i="12"/>
  <c r="O97" i="12"/>
  <c r="CF96" i="12"/>
  <c r="CE96" i="12"/>
  <c r="CD96" i="12"/>
  <c r="CC96" i="12"/>
  <c r="CB96" i="12"/>
  <c r="CA96" i="12"/>
  <c r="BZ96" i="12"/>
  <c r="BW96" i="12" s="1"/>
  <c r="BY96" i="12"/>
  <c r="AT96" i="12"/>
  <c r="O96" i="12"/>
  <c r="CF95" i="12"/>
  <c r="CE95" i="12"/>
  <c r="CD95" i="12"/>
  <c r="CC95" i="12"/>
  <c r="CB95" i="12"/>
  <c r="CA95" i="12"/>
  <c r="BZ95" i="12"/>
  <c r="BY95" i="12"/>
  <c r="AT95" i="12"/>
  <c r="O95" i="12"/>
  <c r="CF94" i="12"/>
  <c r="CE94" i="12"/>
  <c r="CD94" i="12"/>
  <c r="CC94" i="12"/>
  <c r="CB94" i="12"/>
  <c r="CA94" i="12"/>
  <c r="BZ94" i="12"/>
  <c r="BY94" i="12"/>
  <c r="AT94" i="12"/>
  <c r="O94" i="12"/>
  <c r="CF93" i="12"/>
  <c r="CE93" i="12"/>
  <c r="CD93" i="12"/>
  <c r="CC93" i="12"/>
  <c r="CB93" i="12"/>
  <c r="CA93" i="12"/>
  <c r="BZ93" i="12"/>
  <c r="BY93" i="12"/>
  <c r="AT93" i="12"/>
  <c r="O93" i="12"/>
  <c r="CF92" i="12"/>
  <c r="CE92" i="12"/>
  <c r="CD92" i="12"/>
  <c r="CC92" i="12"/>
  <c r="CB92" i="12"/>
  <c r="CA92" i="12"/>
  <c r="BZ92" i="12"/>
  <c r="BY92" i="12"/>
  <c r="AT92" i="12"/>
  <c r="O92" i="12"/>
  <c r="CF91" i="12"/>
  <c r="CE91" i="12"/>
  <c r="CD91" i="12"/>
  <c r="CC91" i="12"/>
  <c r="CB91" i="12"/>
  <c r="CA91" i="12"/>
  <c r="BZ91" i="12"/>
  <c r="BY91" i="12"/>
  <c r="AT91" i="12"/>
  <c r="O91" i="12"/>
  <c r="CF90" i="12"/>
  <c r="CE90" i="12"/>
  <c r="CD90" i="12"/>
  <c r="CC90" i="12"/>
  <c r="CB90" i="12"/>
  <c r="CA90" i="12"/>
  <c r="BZ90" i="12"/>
  <c r="BW90" i="12" s="1"/>
  <c r="BY90" i="12"/>
  <c r="AT90" i="12"/>
  <c r="O90" i="12"/>
  <c r="CF89" i="12"/>
  <c r="CE89" i="12"/>
  <c r="CD89" i="12"/>
  <c r="CC89" i="12"/>
  <c r="CB89" i="12"/>
  <c r="CA89" i="12"/>
  <c r="BZ89" i="12"/>
  <c r="BY89" i="12"/>
  <c r="AT89" i="12"/>
  <c r="O89" i="12"/>
  <c r="CF88" i="12"/>
  <c r="CE88" i="12"/>
  <c r="CD88" i="12"/>
  <c r="CC88" i="12"/>
  <c r="CB88" i="12"/>
  <c r="CA88" i="12"/>
  <c r="BZ88" i="12"/>
  <c r="BY88" i="12"/>
  <c r="BW88" i="12" s="1"/>
  <c r="AT88" i="12"/>
  <c r="O88" i="12"/>
  <c r="CF87" i="12"/>
  <c r="CE87" i="12"/>
  <c r="CD87" i="12"/>
  <c r="CC87" i="12"/>
  <c r="CB87" i="12"/>
  <c r="CA87" i="12"/>
  <c r="BZ87" i="12"/>
  <c r="BY87" i="12"/>
  <c r="BW87" i="12" s="1"/>
  <c r="AT87" i="12"/>
  <c r="O87" i="12"/>
  <c r="CF86" i="12"/>
  <c r="CE86" i="12"/>
  <c r="CD86" i="12"/>
  <c r="CC86" i="12"/>
  <c r="CB86" i="12"/>
  <c r="CA86" i="12"/>
  <c r="BZ86" i="12"/>
  <c r="BY86" i="12"/>
  <c r="AT86" i="12"/>
  <c r="O86" i="12"/>
  <c r="CF85" i="12"/>
  <c r="CE85" i="12"/>
  <c r="CD85" i="12"/>
  <c r="CC85" i="12"/>
  <c r="CB85" i="12"/>
  <c r="CA85" i="12"/>
  <c r="BZ85" i="12"/>
  <c r="BY85" i="12"/>
  <c r="BW85" i="12" s="1"/>
  <c r="AT85" i="12"/>
  <c r="O85" i="12"/>
  <c r="CF84" i="12"/>
  <c r="CE84" i="12"/>
  <c r="CD84" i="12"/>
  <c r="CC84" i="12"/>
  <c r="CB84" i="12"/>
  <c r="CA84" i="12"/>
  <c r="BZ84" i="12"/>
  <c r="BY84" i="12"/>
  <c r="AT84" i="12"/>
  <c r="O84" i="12"/>
  <c r="CF83" i="12"/>
  <c r="CE83" i="12"/>
  <c r="CD83" i="12"/>
  <c r="CC83" i="12"/>
  <c r="CB83" i="12"/>
  <c r="CA83" i="12"/>
  <c r="BZ83" i="12"/>
  <c r="BY83" i="12"/>
  <c r="BW83" i="12" s="1"/>
  <c r="AT83" i="12"/>
  <c r="O83" i="12"/>
  <c r="CF82" i="12"/>
  <c r="CE82" i="12"/>
  <c r="CD82" i="12"/>
  <c r="CC82" i="12"/>
  <c r="CB82" i="12"/>
  <c r="CA82" i="12"/>
  <c r="BZ82" i="12"/>
  <c r="BY82" i="12"/>
  <c r="AT82" i="12"/>
  <c r="O82" i="12"/>
  <c r="CF81" i="12"/>
  <c r="CE81" i="12"/>
  <c r="CD81" i="12"/>
  <c r="CC81" i="12"/>
  <c r="CB81" i="12"/>
  <c r="CA81" i="12"/>
  <c r="BZ81" i="12"/>
  <c r="BY81" i="12"/>
  <c r="AT81" i="12"/>
  <c r="O81" i="12"/>
  <c r="CF80" i="12"/>
  <c r="CE80" i="12"/>
  <c r="CD80" i="12"/>
  <c r="CC80" i="12"/>
  <c r="CB80" i="12"/>
  <c r="CA80" i="12"/>
  <c r="BZ80" i="12"/>
  <c r="BY80" i="12"/>
  <c r="AT80" i="12"/>
  <c r="O80" i="12"/>
  <c r="CF79" i="12"/>
  <c r="CE79" i="12"/>
  <c r="CD79" i="12"/>
  <c r="CC79" i="12"/>
  <c r="CB79" i="12"/>
  <c r="CA79" i="12"/>
  <c r="BZ79" i="12"/>
  <c r="BY79" i="12"/>
  <c r="AT79" i="12"/>
  <c r="O79" i="12"/>
  <c r="CF78" i="12"/>
  <c r="CE78" i="12"/>
  <c r="CD78" i="12"/>
  <c r="CC78" i="12"/>
  <c r="CB78" i="12"/>
  <c r="CA78" i="12"/>
  <c r="BZ78" i="12"/>
  <c r="BY78" i="12"/>
  <c r="AT78" i="12"/>
  <c r="O78" i="12"/>
  <c r="CF77" i="12"/>
  <c r="CE77" i="12"/>
  <c r="CD77" i="12"/>
  <c r="CC77" i="12"/>
  <c r="CB77" i="12"/>
  <c r="CA77" i="12"/>
  <c r="BZ77" i="12"/>
  <c r="BY77" i="12"/>
  <c r="BW77" i="12" s="1"/>
  <c r="AT77" i="12"/>
  <c r="O77" i="12"/>
  <c r="CF76" i="12"/>
  <c r="CE76" i="12"/>
  <c r="CD76" i="12"/>
  <c r="CC76" i="12"/>
  <c r="CB76" i="12"/>
  <c r="CA76" i="12"/>
  <c r="BZ76" i="12"/>
  <c r="BY76" i="12"/>
  <c r="AT76" i="12"/>
  <c r="O76" i="12"/>
  <c r="CF66" i="12"/>
  <c r="CE66" i="12"/>
  <c r="CD66" i="12"/>
  <c r="CC66" i="12"/>
  <c r="CB66" i="12"/>
  <c r="CA66" i="12"/>
  <c r="BZ66" i="12"/>
  <c r="BY66" i="12"/>
  <c r="CF65" i="12"/>
  <c r="CE65" i="12"/>
  <c r="CD65" i="12"/>
  <c r="CC65" i="12"/>
  <c r="CB65" i="12"/>
  <c r="CA65" i="12"/>
  <c r="BZ65" i="12"/>
  <c r="BY65" i="12"/>
  <c r="CF64" i="12"/>
  <c r="CE64" i="12"/>
  <c r="CD64" i="12"/>
  <c r="CC64" i="12"/>
  <c r="CB64" i="12"/>
  <c r="CA64" i="12"/>
  <c r="BZ64" i="12"/>
  <c r="BY64" i="12"/>
  <c r="BW64" i="12" s="1"/>
  <c r="CF63" i="12"/>
  <c r="CE63" i="12"/>
  <c r="CD63" i="12"/>
  <c r="CC63" i="12"/>
  <c r="CB63" i="12"/>
  <c r="CA63" i="12"/>
  <c r="BZ63" i="12"/>
  <c r="BY63" i="12"/>
  <c r="CF62" i="12"/>
  <c r="CE62" i="12"/>
  <c r="CD62" i="12"/>
  <c r="CC62" i="12"/>
  <c r="CB62" i="12"/>
  <c r="CA62" i="12"/>
  <c r="BZ62" i="12"/>
  <c r="BY62" i="12"/>
  <c r="CF61" i="12"/>
  <c r="CE61" i="12"/>
  <c r="CD61" i="12"/>
  <c r="CC61" i="12"/>
  <c r="CB61" i="12"/>
  <c r="CA61" i="12"/>
  <c r="BZ61" i="12"/>
  <c r="BY61" i="12"/>
  <c r="CF60" i="12"/>
  <c r="CE60" i="12"/>
  <c r="CD60" i="12"/>
  <c r="CC60" i="12"/>
  <c r="CB60" i="12"/>
  <c r="CA60" i="12"/>
  <c r="BZ60" i="12"/>
  <c r="BY60" i="12"/>
  <c r="CF59" i="12"/>
  <c r="CE59" i="12"/>
  <c r="CD59" i="12"/>
  <c r="CC59" i="12"/>
  <c r="CB59" i="12"/>
  <c r="CA59" i="12"/>
  <c r="BZ59" i="12"/>
  <c r="BY59" i="12"/>
  <c r="CF58" i="12"/>
  <c r="CE58" i="12"/>
  <c r="CD58" i="12"/>
  <c r="CC58" i="12"/>
  <c r="CB58" i="12"/>
  <c r="CA58" i="12"/>
  <c r="BZ58" i="12"/>
  <c r="BY58" i="12"/>
  <c r="CF57" i="12"/>
  <c r="CE57" i="12"/>
  <c r="CD57" i="12"/>
  <c r="CC57" i="12"/>
  <c r="CB57" i="12"/>
  <c r="CA57" i="12"/>
  <c r="BZ57" i="12"/>
  <c r="BY57" i="12"/>
  <c r="CF56" i="12"/>
  <c r="CE56" i="12"/>
  <c r="CD56" i="12"/>
  <c r="CC56" i="12"/>
  <c r="CB56" i="12"/>
  <c r="CA56" i="12"/>
  <c r="BZ56" i="12"/>
  <c r="BY56" i="12"/>
  <c r="BW56" i="12" s="1"/>
  <c r="CF55" i="12"/>
  <c r="CE55" i="12"/>
  <c r="CD55" i="12"/>
  <c r="CC55" i="12"/>
  <c r="CB55" i="12"/>
  <c r="CA55" i="12"/>
  <c r="BZ55" i="12"/>
  <c r="BY55" i="12"/>
  <c r="BW55" i="12" s="1"/>
  <c r="CF54" i="12"/>
  <c r="CE54" i="12"/>
  <c r="CD54" i="12"/>
  <c r="CC54" i="12"/>
  <c r="CB54" i="12"/>
  <c r="CA54" i="12"/>
  <c r="BZ54" i="12"/>
  <c r="BY54" i="12"/>
  <c r="CF53" i="12"/>
  <c r="CE53" i="12"/>
  <c r="CD53" i="12"/>
  <c r="CC53" i="12"/>
  <c r="CB53" i="12"/>
  <c r="CA53" i="12"/>
  <c r="BZ53" i="12"/>
  <c r="BY53" i="12"/>
  <c r="CF52" i="12"/>
  <c r="CE52" i="12"/>
  <c r="CD52" i="12"/>
  <c r="CC52" i="12"/>
  <c r="CB52" i="12"/>
  <c r="CA52" i="12"/>
  <c r="BW52" i="12" s="1"/>
  <c r="BZ52" i="12"/>
  <c r="BY52" i="12"/>
  <c r="CF51" i="12"/>
  <c r="CE51" i="12"/>
  <c r="CD51" i="12"/>
  <c r="CC51" i="12"/>
  <c r="CB51" i="12"/>
  <c r="CA51" i="12"/>
  <c r="BZ51" i="12"/>
  <c r="BY51" i="12"/>
  <c r="CF50" i="12"/>
  <c r="CE50" i="12"/>
  <c r="CD50" i="12"/>
  <c r="CC50" i="12"/>
  <c r="CB50" i="12"/>
  <c r="CA50" i="12"/>
  <c r="BZ50" i="12"/>
  <c r="BY50" i="12"/>
  <c r="CF49" i="12"/>
  <c r="CE49" i="12"/>
  <c r="CD49" i="12"/>
  <c r="CC49" i="12"/>
  <c r="CB49" i="12"/>
  <c r="CA49" i="12"/>
  <c r="BZ49" i="12"/>
  <c r="BY49" i="12"/>
  <c r="CF48" i="12"/>
  <c r="CE48" i="12"/>
  <c r="CD48" i="12"/>
  <c r="CC48" i="12"/>
  <c r="CB48" i="12"/>
  <c r="CA48" i="12"/>
  <c r="BZ48" i="12"/>
  <c r="BY48" i="12"/>
  <c r="CF47" i="12"/>
  <c r="CE47" i="12"/>
  <c r="CD47" i="12"/>
  <c r="CC47" i="12"/>
  <c r="CB47" i="12"/>
  <c r="CA47" i="12"/>
  <c r="BZ47" i="12"/>
  <c r="BY47" i="12"/>
  <c r="CF46" i="12"/>
  <c r="CE46" i="12"/>
  <c r="CD46" i="12"/>
  <c r="CC46" i="12"/>
  <c r="CB46" i="12"/>
  <c r="CA46" i="12"/>
  <c r="BZ46" i="12"/>
  <c r="BY46" i="12"/>
  <c r="CF45" i="12"/>
  <c r="CE45" i="12"/>
  <c r="CD45" i="12"/>
  <c r="CC45" i="12"/>
  <c r="CB45" i="12"/>
  <c r="CA45" i="12"/>
  <c r="BZ45" i="12"/>
  <c r="BY45" i="12"/>
  <c r="CF44" i="12"/>
  <c r="CE44" i="12"/>
  <c r="CD44" i="12"/>
  <c r="CC44" i="12"/>
  <c r="CB44" i="12"/>
  <c r="CA44" i="12"/>
  <c r="BZ44" i="12"/>
  <c r="BY44" i="12"/>
  <c r="CF43" i="12"/>
  <c r="CE43" i="12"/>
  <c r="CD43" i="12"/>
  <c r="CC43" i="12"/>
  <c r="CB43" i="12"/>
  <c r="CA43" i="12"/>
  <c r="BW43" i="12" s="1"/>
  <c r="BZ43" i="12"/>
  <c r="BY43" i="12"/>
  <c r="CF42" i="12"/>
  <c r="CE42" i="12"/>
  <c r="CD42" i="12"/>
  <c r="CC42" i="12"/>
  <c r="CB42" i="12"/>
  <c r="CA42" i="12"/>
  <c r="BZ42" i="12"/>
  <c r="BY42" i="12"/>
  <c r="CF66" i="21"/>
  <c r="CE66" i="21"/>
  <c r="CD66" i="21"/>
  <c r="CC66" i="21"/>
  <c r="CB66" i="21"/>
  <c r="CA66" i="21"/>
  <c r="BZ66" i="21"/>
  <c r="BY66" i="21"/>
  <c r="BB66" i="21"/>
  <c r="CF65" i="21"/>
  <c r="CE65" i="21"/>
  <c r="CD65" i="21"/>
  <c r="CC65" i="21"/>
  <c r="CB65" i="21"/>
  <c r="CA65" i="21"/>
  <c r="BZ65" i="21"/>
  <c r="BY65" i="21"/>
  <c r="BB65" i="21"/>
  <c r="CF64" i="21"/>
  <c r="CE64" i="21"/>
  <c r="CD64" i="21"/>
  <c r="CC64" i="21"/>
  <c r="CB64" i="21"/>
  <c r="CA64" i="21"/>
  <c r="BZ64" i="21"/>
  <c r="BY64" i="21"/>
  <c r="BW64" i="21" s="1"/>
  <c r="BB64" i="21"/>
  <c r="CF63" i="21"/>
  <c r="CE63" i="21"/>
  <c r="CD63" i="21"/>
  <c r="CC63" i="21"/>
  <c r="CB63" i="21"/>
  <c r="CA63" i="21"/>
  <c r="BZ63" i="21"/>
  <c r="BY63" i="21"/>
  <c r="BB63" i="21"/>
  <c r="CF62" i="21"/>
  <c r="CE62" i="21"/>
  <c r="CD62" i="21"/>
  <c r="CC62" i="21"/>
  <c r="CB62" i="21"/>
  <c r="CA62" i="21"/>
  <c r="BZ62" i="21"/>
  <c r="BY62" i="21"/>
  <c r="BB62" i="21"/>
  <c r="CF61" i="21"/>
  <c r="CE61" i="21"/>
  <c r="CD61" i="21"/>
  <c r="CC61" i="21"/>
  <c r="CB61" i="21"/>
  <c r="CA61" i="21"/>
  <c r="BZ61" i="21"/>
  <c r="BY61" i="21"/>
  <c r="BB61" i="21"/>
  <c r="CF60" i="21"/>
  <c r="CE60" i="21"/>
  <c r="CD60" i="21"/>
  <c r="CC60" i="21"/>
  <c r="CB60" i="21"/>
  <c r="CA60" i="21"/>
  <c r="BZ60" i="21"/>
  <c r="BY60" i="21"/>
  <c r="BW60" i="21" s="1"/>
  <c r="BB60" i="21"/>
  <c r="CF59" i="21"/>
  <c r="CE59" i="21"/>
  <c r="CD59" i="21"/>
  <c r="CC59" i="21"/>
  <c r="CB59" i="21"/>
  <c r="CA59" i="21"/>
  <c r="BZ59" i="21"/>
  <c r="BY59" i="21"/>
  <c r="BB59" i="21"/>
  <c r="CF58" i="21"/>
  <c r="CE58" i="21"/>
  <c r="CD58" i="21"/>
  <c r="CC58" i="21"/>
  <c r="CB58" i="21"/>
  <c r="CA58" i="21"/>
  <c r="BZ58" i="21"/>
  <c r="BY58" i="21"/>
  <c r="BB58" i="21"/>
  <c r="CF57" i="21"/>
  <c r="CE57" i="21"/>
  <c r="CD57" i="21"/>
  <c r="CC57" i="21"/>
  <c r="CB57" i="21"/>
  <c r="CA57" i="21"/>
  <c r="BZ57" i="21"/>
  <c r="BY57" i="21"/>
  <c r="BB57" i="21"/>
  <c r="CF56" i="21"/>
  <c r="CE56" i="21"/>
  <c r="CD56" i="21"/>
  <c r="CC56" i="21"/>
  <c r="CB56" i="21"/>
  <c r="CA56" i="21"/>
  <c r="BZ56" i="21"/>
  <c r="BY56" i="21"/>
  <c r="BW56" i="21" s="1"/>
  <c r="BB56" i="21"/>
  <c r="CF55" i="21"/>
  <c r="CE55" i="21"/>
  <c r="CD55" i="21"/>
  <c r="CC55" i="21"/>
  <c r="CB55" i="21"/>
  <c r="CA55" i="21"/>
  <c r="BZ55" i="21"/>
  <c r="BY55" i="21"/>
  <c r="BB55" i="21"/>
  <c r="CF54" i="21"/>
  <c r="CE54" i="21"/>
  <c r="CD54" i="21"/>
  <c r="CC54" i="21"/>
  <c r="CB54" i="21"/>
  <c r="CA54" i="21"/>
  <c r="BZ54" i="21"/>
  <c r="BY54" i="21"/>
  <c r="BB54" i="21"/>
  <c r="CF53" i="21"/>
  <c r="CE53" i="21"/>
  <c r="CD53" i="21"/>
  <c r="CC53" i="21"/>
  <c r="CB53" i="21"/>
  <c r="CA53" i="21"/>
  <c r="BZ53" i="21"/>
  <c r="BY53" i="21"/>
  <c r="BB53" i="21"/>
  <c r="CF52" i="21"/>
  <c r="CE52" i="21"/>
  <c r="CD52" i="21"/>
  <c r="CC52" i="21"/>
  <c r="CB52" i="21"/>
  <c r="CA52" i="21"/>
  <c r="BZ52" i="21"/>
  <c r="BY52" i="21"/>
  <c r="BW52" i="21" s="1"/>
  <c r="BB52" i="21"/>
  <c r="CF51" i="21"/>
  <c r="CE51" i="21"/>
  <c r="CD51" i="21"/>
  <c r="CC51" i="21"/>
  <c r="CB51" i="21"/>
  <c r="CA51" i="21"/>
  <c r="BZ51" i="21"/>
  <c r="BY51" i="21"/>
  <c r="BB51" i="21"/>
  <c r="CF50" i="21"/>
  <c r="CE50" i="21"/>
  <c r="CD50" i="21"/>
  <c r="CC50" i="21"/>
  <c r="CB50" i="21"/>
  <c r="CA50" i="21"/>
  <c r="BZ50" i="21"/>
  <c r="BY50" i="21"/>
  <c r="BB50" i="21"/>
  <c r="CF49" i="21"/>
  <c r="CE49" i="21"/>
  <c r="CD49" i="21"/>
  <c r="CC49" i="21"/>
  <c r="CB49" i="21"/>
  <c r="CA49" i="21"/>
  <c r="BZ49" i="21"/>
  <c r="BY49" i="21"/>
  <c r="BB49" i="21"/>
  <c r="CF48" i="21"/>
  <c r="CE48" i="21"/>
  <c r="CD48" i="21"/>
  <c r="CC48" i="21"/>
  <c r="CB48" i="21"/>
  <c r="CA48" i="21"/>
  <c r="BZ48" i="21"/>
  <c r="BY48" i="21"/>
  <c r="BB48" i="21"/>
  <c r="CF47" i="21"/>
  <c r="CE47" i="21"/>
  <c r="CD47" i="21"/>
  <c r="CC47" i="21"/>
  <c r="CB47" i="21"/>
  <c r="CA47" i="21"/>
  <c r="BZ47" i="21"/>
  <c r="BY47" i="21"/>
  <c r="BB47" i="21"/>
  <c r="CF46" i="21"/>
  <c r="CE46" i="21"/>
  <c r="CD46" i="21"/>
  <c r="CC46" i="21"/>
  <c r="CB46" i="21"/>
  <c r="CA46" i="21"/>
  <c r="BW46" i="21" s="1"/>
  <c r="BZ46" i="21"/>
  <c r="BY46" i="21"/>
  <c r="BB46" i="21"/>
  <c r="CF45" i="21"/>
  <c r="CE45" i="21"/>
  <c r="CD45" i="21"/>
  <c r="CC45" i="21"/>
  <c r="CB45" i="21"/>
  <c r="CA45" i="21"/>
  <c r="BZ45" i="21"/>
  <c r="BY45" i="21"/>
  <c r="BB45" i="21"/>
  <c r="CF44" i="21"/>
  <c r="CE44" i="21"/>
  <c r="CD44" i="21"/>
  <c r="CC44" i="21"/>
  <c r="CB44" i="21"/>
  <c r="CA44" i="21"/>
  <c r="BZ44" i="21"/>
  <c r="BY44" i="21"/>
  <c r="BW44" i="21" s="1"/>
  <c r="BB44" i="21"/>
  <c r="CF43" i="21"/>
  <c r="CE43" i="21"/>
  <c r="CD43" i="21"/>
  <c r="CC43" i="21"/>
  <c r="CB43" i="21"/>
  <c r="CA43" i="21"/>
  <c r="BZ43" i="21"/>
  <c r="BY43" i="21"/>
  <c r="BB43" i="21"/>
  <c r="CF42" i="21"/>
  <c r="CE42" i="21"/>
  <c r="CD42" i="21"/>
  <c r="CC42" i="21"/>
  <c r="CB42" i="21"/>
  <c r="CA42" i="21"/>
  <c r="BZ42" i="21"/>
  <c r="BY42" i="21"/>
  <c r="BB42" i="21"/>
  <c r="CF29" i="12"/>
  <c r="CE29" i="12"/>
  <c r="CD29" i="12"/>
  <c r="CC29" i="12"/>
  <c r="CB29" i="12"/>
  <c r="CA29" i="12"/>
  <c r="BZ29" i="12"/>
  <c r="BY29" i="12"/>
  <c r="CF28" i="12"/>
  <c r="CE28" i="12"/>
  <c r="CD28" i="12"/>
  <c r="CC28" i="12"/>
  <c r="CB28" i="12"/>
  <c r="CA28" i="12"/>
  <c r="BZ28" i="12"/>
  <c r="BY28" i="12"/>
  <c r="CF27" i="12"/>
  <c r="CE27" i="12"/>
  <c r="CD27" i="12"/>
  <c r="CC27" i="12"/>
  <c r="CB27" i="12"/>
  <c r="CA27" i="12"/>
  <c r="BZ27" i="12"/>
  <c r="BY27" i="12"/>
  <c r="CF32" i="12"/>
  <c r="CE32" i="12"/>
  <c r="CD32" i="12"/>
  <c r="CC32" i="12"/>
  <c r="CB32" i="12"/>
  <c r="CA32" i="12"/>
  <c r="BZ32" i="12"/>
  <c r="BY32" i="12"/>
  <c r="CF31" i="12"/>
  <c r="CE31" i="12"/>
  <c r="CD31" i="12"/>
  <c r="CC31" i="12"/>
  <c r="CB31" i="12"/>
  <c r="CA31" i="12"/>
  <c r="BZ31" i="12"/>
  <c r="BY31" i="12"/>
  <c r="CF30" i="12"/>
  <c r="CE30" i="12"/>
  <c r="CD30" i="12"/>
  <c r="CC30" i="12"/>
  <c r="CB30" i="12"/>
  <c r="CA30" i="12"/>
  <c r="BZ30" i="12"/>
  <c r="BY30" i="12"/>
  <c r="BW30" i="12" s="1"/>
  <c r="CF26" i="12"/>
  <c r="CE26" i="12"/>
  <c r="CD26" i="12"/>
  <c r="CC26" i="12"/>
  <c r="CB26" i="12"/>
  <c r="CA26" i="12"/>
  <c r="BZ26" i="12"/>
  <c r="BY26" i="12"/>
  <c r="CF25" i="12"/>
  <c r="CE25" i="12"/>
  <c r="CD25" i="12"/>
  <c r="CC25" i="12"/>
  <c r="CB25" i="12"/>
  <c r="CA25" i="12"/>
  <c r="BZ25" i="12"/>
  <c r="BY25" i="12"/>
  <c r="CF24" i="12"/>
  <c r="CE24" i="12"/>
  <c r="CD24" i="12"/>
  <c r="CC24" i="12"/>
  <c r="CB24" i="12"/>
  <c r="CA24" i="12"/>
  <c r="BZ24" i="12"/>
  <c r="BY24" i="12"/>
  <c r="CF23" i="12"/>
  <c r="CE23" i="12"/>
  <c r="CD23" i="12"/>
  <c r="CC23" i="12"/>
  <c r="CB23" i="12"/>
  <c r="CA23" i="12"/>
  <c r="BZ23" i="12"/>
  <c r="BY23" i="12"/>
  <c r="CF22" i="12"/>
  <c r="CE22" i="12"/>
  <c r="CD22" i="12"/>
  <c r="CC22" i="12"/>
  <c r="CB22" i="12"/>
  <c r="CA22" i="12"/>
  <c r="BZ22" i="12"/>
  <c r="BY22" i="12"/>
  <c r="CF21" i="12"/>
  <c r="CE21" i="12"/>
  <c r="CD21" i="12"/>
  <c r="CC21" i="12"/>
  <c r="CB21" i="12"/>
  <c r="CA21" i="12"/>
  <c r="BZ21" i="12"/>
  <c r="BY21" i="12"/>
  <c r="BW21" i="12" s="1"/>
  <c r="CF20" i="12"/>
  <c r="CE20" i="12"/>
  <c r="CD20" i="12"/>
  <c r="CC20" i="12"/>
  <c r="CB20" i="12"/>
  <c r="CA20" i="12"/>
  <c r="BZ20" i="12"/>
  <c r="BY20" i="12"/>
  <c r="CF19" i="12"/>
  <c r="CE19" i="12"/>
  <c r="CD19" i="12"/>
  <c r="CC19" i="12"/>
  <c r="CB19" i="12"/>
  <c r="CA19" i="12"/>
  <c r="BZ19" i="12"/>
  <c r="BY19" i="12"/>
  <c r="CF18" i="12"/>
  <c r="CE18" i="12"/>
  <c r="CD18" i="12"/>
  <c r="CC18" i="12"/>
  <c r="CB18" i="12"/>
  <c r="CA18" i="12"/>
  <c r="BZ18" i="12"/>
  <c r="BY18" i="12"/>
  <c r="CF17" i="12"/>
  <c r="CE17" i="12"/>
  <c r="CD17" i="12"/>
  <c r="CC17" i="12"/>
  <c r="CB17" i="12"/>
  <c r="CA17" i="12"/>
  <c r="BZ17" i="12"/>
  <c r="BY17" i="12"/>
  <c r="BW17" i="12" s="1"/>
  <c r="CF16" i="12"/>
  <c r="CE16" i="12"/>
  <c r="CD16" i="12"/>
  <c r="CC16" i="12"/>
  <c r="CB16" i="12"/>
  <c r="CA16" i="12"/>
  <c r="BZ16" i="12"/>
  <c r="BY16" i="12"/>
  <c r="CF15" i="12"/>
  <c r="CE15" i="12"/>
  <c r="CD15" i="12"/>
  <c r="CC15" i="12"/>
  <c r="CB15" i="12"/>
  <c r="CA15" i="12"/>
  <c r="BZ15" i="12"/>
  <c r="BY15" i="12"/>
  <c r="BW15" i="12" s="1"/>
  <c r="CF14" i="12"/>
  <c r="CE14" i="12"/>
  <c r="CD14" i="12"/>
  <c r="CC14" i="12"/>
  <c r="CB14" i="12"/>
  <c r="CA14" i="12"/>
  <c r="BZ14" i="12"/>
  <c r="BY14" i="12"/>
  <c r="CF13" i="12"/>
  <c r="CE13" i="12"/>
  <c r="CD13" i="12"/>
  <c r="CC13" i="12"/>
  <c r="CB13" i="12"/>
  <c r="CA13" i="12"/>
  <c r="BZ13" i="12"/>
  <c r="BY13" i="12"/>
  <c r="CF12" i="12"/>
  <c r="CE12" i="12"/>
  <c r="CD12" i="12"/>
  <c r="CC12" i="12"/>
  <c r="CB12" i="12"/>
  <c r="CA12" i="12"/>
  <c r="BZ12" i="12"/>
  <c r="BY12" i="12"/>
  <c r="BW12" i="12" s="1"/>
  <c r="CF11" i="12"/>
  <c r="CE11" i="12"/>
  <c r="CD11" i="12"/>
  <c r="CC11" i="12"/>
  <c r="CB11" i="12"/>
  <c r="CA11" i="12"/>
  <c r="BZ11" i="12"/>
  <c r="BY11" i="12"/>
  <c r="CF10" i="12"/>
  <c r="CE10" i="12"/>
  <c r="CD10" i="12"/>
  <c r="CC10" i="12"/>
  <c r="CB10" i="12"/>
  <c r="CA10" i="12"/>
  <c r="BZ10" i="12"/>
  <c r="BY10" i="12"/>
  <c r="CF9" i="12"/>
  <c r="CE9" i="12"/>
  <c r="CD9" i="12"/>
  <c r="CC9" i="12"/>
  <c r="CB9" i="12"/>
  <c r="CA9" i="12"/>
  <c r="BZ9" i="12"/>
  <c r="BY9" i="12"/>
  <c r="BW9" i="12" s="1"/>
  <c r="CF8" i="12"/>
  <c r="CE8" i="12"/>
  <c r="CD8" i="12"/>
  <c r="CC8" i="12"/>
  <c r="CB8" i="12"/>
  <c r="AL36" i="12"/>
  <c r="AL70" i="12"/>
  <c r="AL104" i="12" s="1"/>
  <c r="AL138" i="12" s="1"/>
  <c r="CG12" i="12"/>
  <c r="CG9" i="12"/>
  <c r="CH14" i="12"/>
  <c r="BW158" i="12"/>
  <c r="BW86" i="12"/>
  <c r="CN64" i="12"/>
  <c r="CN62" i="12"/>
  <c r="CN58" i="12"/>
  <c r="CN56" i="12"/>
  <c r="CN47" i="12"/>
  <c r="CN48" i="12"/>
  <c r="CN52" i="12"/>
  <c r="CN49" i="12"/>
  <c r="CN50" i="12"/>
  <c r="CN44" i="12"/>
  <c r="CB38" i="12"/>
  <c r="CB72" i="12" s="1"/>
  <c r="CB106" i="12" s="1"/>
  <c r="CB140" i="12" s="1"/>
  <c r="O62" i="12"/>
  <c r="O60" i="12"/>
  <c r="O58" i="12"/>
  <c r="O56" i="12"/>
  <c r="O54" i="12"/>
  <c r="O52" i="12"/>
  <c r="O50" i="12"/>
  <c r="O48" i="12"/>
  <c r="O46" i="12"/>
  <c r="O44" i="12"/>
  <c r="CH63" i="12"/>
  <c r="CI62" i="12"/>
  <c r="CG62" i="12"/>
  <c r="CH61" i="12"/>
  <c r="CI60" i="12"/>
  <c r="CG60" i="12"/>
  <c r="CH59" i="12"/>
  <c r="CI58" i="12"/>
  <c r="CG58" i="12"/>
  <c r="CH57" i="12"/>
  <c r="CI56" i="12"/>
  <c r="CG56" i="12"/>
  <c r="CH55" i="12"/>
  <c r="CI54" i="12"/>
  <c r="CG54" i="12"/>
  <c r="CH53" i="12"/>
  <c r="CI52" i="12"/>
  <c r="CG52" i="12"/>
  <c r="CH51" i="12"/>
  <c r="CI50" i="12"/>
  <c r="CG50" i="12"/>
  <c r="CH49" i="12"/>
  <c r="CI48" i="12"/>
  <c r="CG48" i="12"/>
  <c r="CH47" i="12"/>
  <c r="CI46" i="12"/>
  <c r="CG46" i="12"/>
  <c r="CH45" i="12"/>
  <c r="CI44" i="12"/>
  <c r="CG44" i="12"/>
  <c r="CH43" i="12"/>
  <c r="CI42" i="12"/>
  <c r="CG42" i="12"/>
  <c r="CH32" i="12"/>
  <c r="CI31" i="12"/>
  <c r="CG31" i="12"/>
  <c r="CH30" i="12"/>
  <c r="CI29" i="12"/>
  <c r="CG29" i="12"/>
  <c r="CH28" i="12"/>
  <c r="CI27" i="12"/>
  <c r="CG27" i="12"/>
  <c r="CH26" i="12"/>
  <c r="CI25" i="12"/>
  <c r="CG25" i="12"/>
  <c r="CH24" i="12"/>
  <c r="CI23" i="12"/>
  <c r="CG23" i="12"/>
  <c r="CH22" i="12"/>
  <c r="CI21" i="12"/>
  <c r="CG21" i="12"/>
  <c r="CH20" i="12"/>
  <c r="CI19" i="12"/>
  <c r="CG19" i="12"/>
  <c r="CH18" i="12"/>
  <c r="CI17" i="12"/>
  <c r="CG17" i="12"/>
  <c r="CH16" i="12"/>
  <c r="CG10" i="12"/>
  <c r="CH11" i="12"/>
  <c r="CI12" i="12"/>
  <c r="CG14" i="12"/>
  <c r="CH15" i="12"/>
  <c r="CH8" i="12"/>
  <c r="CI9" i="12"/>
  <c r="CG11" i="12"/>
  <c r="CH12" i="12"/>
  <c r="CI13" i="12"/>
  <c r="CG15" i="12"/>
  <c r="O63" i="12"/>
  <c r="O59" i="12"/>
  <c r="O55" i="12"/>
  <c r="O51" i="12"/>
  <c r="O47" i="12"/>
  <c r="O43" i="12"/>
  <c r="CI63" i="12"/>
  <c r="CH62" i="12"/>
  <c r="CG61" i="12"/>
  <c r="CI59" i="12"/>
  <c r="CH58" i="12"/>
  <c r="CG57" i="12"/>
  <c r="CI55" i="12"/>
  <c r="CH54" i="12"/>
  <c r="CG53" i="12"/>
  <c r="CI51" i="12"/>
  <c r="CH50" i="12"/>
  <c r="CG49" i="12"/>
  <c r="CI47" i="12"/>
  <c r="CH46" i="12"/>
  <c r="CG45" i="12"/>
  <c r="CI43" i="12"/>
  <c r="CH42" i="12"/>
  <c r="CG32" i="12"/>
  <c r="CI30" i="12"/>
  <c r="CH29" i="12"/>
  <c r="CG28" i="12"/>
  <c r="CI26" i="12"/>
  <c r="CH25" i="12"/>
  <c r="CG24" i="12"/>
  <c r="CI22" i="12"/>
  <c r="CH21" i="12"/>
  <c r="CG20" i="12"/>
  <c r="CI18" i="12"/>
  <c r="CH17" i="12"/>
  <c r="CG16" i="12"/>
  <c r="CI10" i="12"/>
  <c r="CH13" i="12"/>
  <c r="CH10" i="12"/>
  <c r="CG13" i="12"/>
  <c r="CI15" i="12"/>
  <c r="O61" i="12"/>
  <c r="O57" i="12"/>
  <c r="O53" i="12"/>
  <c r="O49" i="12"/>
  <c r="O45" i="12"/>
  <c r="CG63" i="12"/>
  <c r="CI61" i="12"/>
  <c r="CH60" i="12"/>
  <c r="CG59" i="12"/>
  <c r="CI57" i="12"/>
  <c r="CH56" i="12"/>
  <c r="CG55" i="12"/>
  <c r="CI53" i="12"/>
  <c r="CH52" i="12"/>
  <c r="CG51" i="12"/>
  <c r="CI49" i="12"/>
  <c r="CH48" i="12"/>
  <c r="CG47" i="12"/>
  <c r="CI45" i="12"/>
  <c r="CH44" i="12"/>
  <c r="CG43" i="12"/>
  <c r="CI32" i="12"/>
  <c r="CH31" i="12"/>
  <c r="CG30" i="12"/>
  <c r="CI28" i="12"/>
  <c r="CH27" i="12"/>
  <c r="CG18" i="12"/>
  <c r="CI20" i="12"/>
  <c r="CH23" i="12"/>
  <c r="CG26" i="12"/>
  <c r="CI11" i="12"/>
  <c r="CI14" i="12"/>
  <c r="CH9" i="12"/>
  <c r="CI16" i="12"/>
  <c r="CH19" i="12"/>
  <c r="CG22" i="12"/>
  <c r="CI24" i="12"/>
  <c r="BW27" i="23"/>
  <c r="CG74" i="21"/>
  <c r="CM6" i="23"/>
  <c r="CG40" i="21"/>
  <c r="CT6" i="23"/>
  <c r="CQ6" i="23"/>
  <c r="CQ33" i="23" s="1"/>
  <c r="CN6" i="23"/>
  <c r="CN13" i="23" s="1"/>
  <c r="CN28" i="23"/>
  <c r="CN27" i="23"/>
  <c r="CI27" i="23" s="1"/>
  <c r="CR6" i="23"/>
  <c r="CR8" i="23" s="1"/>
  <c r="CO6" i="23"/>
  <c r="CS6" i="23"/>
  <c r="CS18" i="23" s="1"/>
  <c r="CK18" i="23" s="1"/>
  <c r="CP6" i="23"/>
  <c r="CP19" i="23" s="1"/>
  <c r="CS36" i="23"/>
  <c r="CG105" i="12"/>
  <c r="CG139" i="12"/>
  <c r="CL6" i="23"/>
  <c r="CL23" i="23" s="1"/>
  <c r="CH23" i="23" s="1"/>
  <c r="CU6" i="23"/>
  <c r="CU9" i="23" s="1"/>
  <c r="CG71" i="12"/>
  <c r="CG71" i="21"/>
  <c r="BY3" i="23"/>
  <c r="CG37" i="21"/>
  <c r="CG37" i="12"/>
  <c r="CP21" i="23"/>
  <c r="CN21" i="23"/>
  <c r="B68" i="12"/>
  <c r="B102" i="21"/>
  <c r="B68" i="21"/>
  <c r="I9" i="22"/>
  <c r="BW28" i="12"/>
  <c r="CN29" i="12"/>
  <c r="CN32" i="12"/>
  <c r="CN27" i="12"/>
  <c r="CB59" i="22"/>
  <c r="AK59" i="22" s="1"/>
  <c r="CG5" i="21"/>
  <c r="B136" i="12"/>
  <c r="AK47" i="22"/>
  <c r="CU16" i="23"/>
  <c r="CR23" i="23"/>
  <c r="CM8" i="23"/>
  <c r="CR10" i="23"/>
  <c r="CN15" i="23"/>
  <c r="CL30" i="23"/>
  <c r="CN10" i="23"/>
  <c r="AY37" i="12"/>
  <c r="CP35" i="23"/>
  <c r="CN8" i="23"/>
  <c r="CN19" i="23"/>
  <c r="CR16" i="23"/>
  <c r="CL35" i="23"/>
  <c r="CN37" i="23"/>
  <c r="AY105" i="12"/>
  <c r="CM37" i="23"/>
  <c r="CS28" i="23"/>
  <c r="CN26" i="23"/>
  <c r="CN22" i="23"/>
  <c r="CN35" i="23"/>
  <c r="CN23" i="23"/>
  <c r="CR31" i="23"/>
  <c r="CN32" i="23"/>
  <c r="CI32" i="23" s="1"/>
  <c r="CN9" i="23"/>
  <c r="CN17" i="23"/>
  <c r="CS8" i="23"/>
  <c r="CK8" i="23" s="1"/>
  <c r="CN20" i="23"/>
  <c r="CS31" i="23"/>
  <c r="CR32" i="23"/>
  <c r="CN33" i="23"/>
  <c r="CN18" i="23"/>
  <c r="CN36" i="23"/>
  <c r="CN30" i="23"/>
  <c r="CN25" i="23"/>
  <c r="CN31" i="23"/>
  <c r="CU32" i="23"/>
  <c r="AK54" i="22"/>
  <c r="CU34" i="23"/>
  <c r="CR29" i="23"/>
  <c r="CS19" i="23"/>
  <c r="CR30" i="23"/>
  <c r="CK30" i="23" s="1"/>
  <c r="CS29" i="23"/>
  <c r="CR24" i="23"/>
  <c r="CU33" i="23"/>
  <c r="CR26" i="23"/>
  <c r="CR33" i="23"/>
  <c r="CU18" i="23"/>
  <c r="CS35" i="23"/>
  <c r="CU37" i="23"/>
  <c r="CU19" i="23"/>
  <c r="CR11" i="23"/>
  <c r="CU13" i="23"/>
  <c r="CR18" i="23"/>
  <c r="CU22" i="23"/>
  <c r="CS30" i="23"/>
  <c r="CL15" i="23"/>
  <c r="CH15" i="23" s="1"/>
  <c r="CL28" i="23"/>
  <c r="CQ15" i="23"/>
  <c r="CQ29" i="23"/>
  <c r="CM19" i="23"/>
  <c r="CM30" i="23"/>
  <c r="CM10" i="23"/>
  <c r="CQ16" i="23"/>
  <c r="CQ26" i="23"/>
  <c r="CM32" i="23"/>
  <c r="CM36" i="23"/>
  <c r="CP8" i="23"/>
  <c r="CP28" i="23"/>
  <c r="CN11" i="23"/>
  <c r="CP24" i="23"/>
  <c r="CP9" i="23"/>
  <c r="CQ11" i="23"/>
  <c r="CQ25" i="23"/>
  <c r="CL19" i="23"/>
  <c r="CH19" i="23" s="1"/>
  <c r="AK46" i="22"/>
  <c r="BW8" i="21"/>
  <c r="BZ23" i="22"/>
  <c r="BF22" i="22"/>
  <c r="CG23" i="22"/>
  <c r="CN12" i="12"/>
  <c r="CN8" i="12"/>
  <c r="CN23" i="12"/>
  <c r="CH20" i="22"/>
  <c r="BM20" i="22"/>
  <c r="BW8" i="12"/>
  <c r="CB9" i="22"/>
  <c r="BY38" i="12"/>
  <c r="CH22" i="22"/>
  <c r="BM22" i="22"/>
  <c r="BY72" i="12"/>
  <c r="CE23" i="22"/>
  <c r="CC23" i="22"/>
  <c r="CD21" i="22"/>
  <c r="CD24" i="22" s="1"/>
  <c r="CB23" i="22"/>
  <c r="CC21" i="22" s="1"/>
  <c r="CC24" i="22" s="1"/>
  <c r="CU24" i="23"/>
  <c r="CU12" i="23"/>
  <c r="CU25" i="23"/>
  <c r="CP27" i="23"/>
  <c r="CP26" i="23"/>
  <c r="CP12" i="23"/>
  <c r="CJ12" i="23" s="1"/>
  <c r="CP29" i="23"/>
  <c r="CP31" i="23"/>
  <c r="CP30" i="23"/>
  <c r="CP14" i="23"/>
  <c r="CO22" i="23"/>
  <c r="CI22" i="23"/>
  <c r="CO37" i="23"/>
  <c r="CI37" i="23" s="1"/>
  <c r="CO19" i="23"/>
  <c r="CO31" i="23"/>
  <c r="CI31" i="23"/>
  <c r="CO33" i="23"/>
  <c r="CO26" i="23"/>
  <c r="CO24" i="23"/>
  <c r="CO12" i="23"/>
  <c r="CO11" i="23"/>
  <c r="CI11" i="23" s="1"/>
  <c r="CO16" i="23"/>
  <c r="BW16" i="21"/>
  <c r="CO29" i="23"/>
  <c r="CU26" i="23"/>
  <c r="CU20" i="23"/>
  <c r="CU17" i="23"/>
  <c r="CO34" i="23"/>
  <c r="CP36" i="23"/>
  <c r="CO15" i="23"/>
  <c r="CI15" i="23" s="1"/>
  <c r="CO36" i="23"/>
  <c r="CI36" i="23"/>
  <c r="CO27" i="23"/>
  <c r="W9" i="22"/>
  <c r="BP9" i="22" s="1"/>
  <c r="CP15" i="23"/>
  <c r="CJ15" i="23"/>
  <c r="CO32" i="23"/>
  <c r="BW23" i="12"/>
  <c r="BW24" i="12"/>
  <c r="BW25" i="12"/>
  <c r="BW31" i="12"/>
  <c r="BW32" i="12"/>
  <c r="BW58" i="12"/>
  <c r="CN21" i="12"/>
  <c r="CN18" i="12"/>
  <c r="CL32" i="23"/>
  <c r="CH32" i="23" s="1"/>
  <c r="CL26" i="23"/>
  <c r="BW18" i="12"/>
  <c r="BW50" i="21"/>
  <c r="BW54" i="21"/>
  <c r="BW58" i="21"/>
  <c r="BW62" i="21"/>
  <c r="BW66" i="21"/>
  <c r="BW17" i="21"/>
  <c r="BW26" i="21"/>
  <c r="BW30" i="21"/>
  <c r="CN14" i="12"/>
  <c r="CN13" i="12"/>
  <c r="CM22" i="23"/>
  <c r="CM20" i="23"/>
  <c r="CM11" i="23"/>
  <c r="CM29" i="23"/>
  <c r="CM28" i="23"/>
  <c r="CH28" i="23" s="1"/>
  <c r="CM23" i="23"/>
  <c r="CL24" i="23"/>
  <c r="CL34" i="23"/>
  <c r="CH34" i="23" s="1"/>
  <c r="CN16" i="23"/>
  <c r="CI16" i="23" s="1"/>
  <c r="CN24" i="23"/>
  <c r="CI24" i="23"/>
  <c r="CM18" i="23"/>
  <c r="CN29" i="23"/>
  <c r="CI29" i="23"/>
  <c r="CN14" i="23"/>
  <c r="CM24" i="23"/>
  <c r="CM31" i="23"/>
  <c r="CM35" i="23"/>
  <c r="CL16" i="23"/>
  <c r="CH16" i="23" s="1"/>
  <c r="CN34" i="23"/>
  <c r="CI34" i="23" s="1"/>
  <c r="CM34" i="23"/>
  <c r="CM9" i="23"/>
  <c r="CQ30" i="23"/>
  <c r="CQ37" i="23"/>
  <c r="BW20" i="12"/>
  <c r="BW43" i="21"/>
  <c r="BW47" i="21"/>
  <c r="BW51" i="21"/>
  <c r="BW55" i="21"/>
  <c r="BW59" i="21"/>
  <c r="BW63" i="21"/>
  <c r="BW22" i="21"/>
  <c r="CN9" i="12"/>
  <c r="CN10" i="12"/>
  <c r="CN42" i="12"/>
  <c r="CN24" i="12"/>
  <c r="BW45" i="21"/>
  <c r="BW49" i="21"/>
  <c r="BW53" i="21"/>
  <c r="BW57" i="21"/>
  <c r="BW61" i="21"/>
  <c r="BW11" i="21"/>
  <c r="BW19" i="21"/>
  <c r="CN25" i="12"/>
  <c r="BW13" i="23"/>
  <c r="BW28" i="23"/>
  <c r="BW15" i="21"/>
  <c r="BW23" i="21"/>
  <c r="BW20" i="23"/>
  <c r="BW33" i="23"/>
  <c r="CO14" i="23"/>
  <c r="CI14" i="23" s="1"/>
  <c r="CO23" i="23"/>
  <c r="CI23" i="23" s="1"/>
  <c r="CO20" i="23"/>
  <c r="CI20" i="23"/>
  <c r="CO25" i="23"/>
  <c r="CI25" i="23" s="1"/>
  <c r="CO8" i="23"/>
  <c r="CI8" i="23" s="1"/>
  <c r="BW22" i="12"/>
  <c r="BW27" i="12"/>
  <c r="BW95" i="12"/>
  <c r="BW97" i="12"/>
  <c r="BW24" i="21"/>
  <c r="CO28" i="23"/>
  <c r="CI28" i="23" s="1"/>
  <c r="CO30" i="23"/>
  <c r="CI30" i="23"/>
  <c r="CM33" i="23"/>
  <c r="CM12" i="23"/>
  <c r="CM14" i="23"/>
  <c r="CM21" i="23"/>
  <c r="CM26" i="23"/>
  <c r="CH26" i="23" s="1"/>
  <c r="CM15" i="23"/>
  <c r="CM25" i="23"/>
  <c r="CM27" i="23"/>
  <c r="CM17" i="23"/>
  <c r="BW122" i="12"/>
  <c r="BW124" i="12"/>
  <c r="CM16" i="23"/>
  <c r="CM13" i="23"/>
  <c r="CO10" i="23"/>
  <c r="CI10" i="23" s="1"/>
  <c r="CO35" i="23"/>
  <c r="CI35" i="23"/>
  <c r="CO9" i="23"/>
  <c r="CI9" i="23" s="1"/>
  <c r="CQ12" i="23"/>
  <c r="CQ28" i="23"/>
  <c r="CJ28" i="23" s="1"/>
  <c r="CQ21" i="23"/>
  <c r="CJ21" i="23"/>
  <c r="CQ27" i="23"/>
  <c r="CQ23" i="23"/>
  <c r="CQ13" i="23"/>
  <c r="CQ8" i="23"/>
  <c r="CJ8" i="23"/>
  <c r="BW29" i="12"/>
  <c r="BW45" i="12"/>
  <c r="BW47" i="12"/>
  <c r="BW79" i="12"/>
  <c r="BW81" i="12"/>
  <c r="CN15" i="12"/>
  <c r="CN16" i="12"/>
  <c r="CN20" i="12"/>
  <c r="BW32" i="23"/>
  <c r="BW29" i="21"/>
  <c r="BW159" i="12"/>
  <c r="CN17" i="12"/>
  <c r="BW21" i="23"/>
  <c r="BW79" i="21"/>
  <c r="BW83" i="21"/>
  <c r="BW87" i="21"/>
  <c r="BW91" i="21"/>
  <c r="BW94" i="21"/>
  <c r="BW95" i="21"/>
  <c r="BW98" i="21"/>
  <c r="BW99" i="21"/>
  <c r="BW15" i="23"/>
  <c r="BW29" i="23"/>
  <c r="BW37" i="23"/>
  <c r="BW80" i="21"/>
  <c r="BW84" i="21"/>
  <c r="BW88" i="21"/>
  <c r="BW151" i="12"/>
  <c r="BW166" i="12"/>
  <c r="CN19" i="12"/>
  <c r="BW18" i="23"/>
  <c r="BP15" i="22"/>
  <c r="CJ27" i="23" l="1"/>
  <c r="CQ17" i="23"/>
  <c r="CL11" i="23"/>
  <c r="CH11" i="23" s="1"/>
  <c r="CL20" i="23"/>
  <c r="CH20" i="23" s="1"/>
  <c r="CL37" i="23"/>
  <c r="CH37" i="23" s="1"/>
  <c r="CL36" i="23"/>
  <c r="CH36" i="23" s="1"/>
  <c r="CP32" i="23"/>
  <c r="CU27" i="23"/>
  <c r="CU21" i="23"/>
  <c r="CI26" i="23"/>
  <c r="CI19" i="23"/>
  <c r="CP37" i="23"/>
  <c r="CJ37" i="23" s="1"/>
  <c r="CP23" i="23"/>
  <c r="CJ23" i="23" s="1"/>
  <c r="CP33" i="23"/>
  <c r="CJ33" i="23" s="1"/>
  <c r="CU11" i="23"/>
  <c r="CU10" i="23"/>
  <c r="CQ18" i="23"/>
  <c r="CJ18" i="23" s="1"/>
  <c r="CP18" i="23"/>
  <c r="CL17" i="23"/>
  <c r="CQ24" i="23"/>
  <c r="CJ24" i="23" s="1"/>
  <c r="CQ14" i="23"/>
  <c r="CJ14" i="23" s="1"/>
  <c r="CL18" i="23"/>
  <c r="CH18" i="23" s="1"/>
  <c r="CU14" i="23"/>
  <c r="CR21" i="23"/>
  <c r="CR37" i="23"/>
  <c r="CS33" i="23"/>
  <c r="CU31" i="23"/>
  <c r="CR15" i="23"/>
  <c r="CR34" i="23"/>
  <c r="CR27" i="23"/>
  <c r="CU15" i="23"/>
  <c r="CR9" i="23"/>
  <c r="CU8" i="23"/>
  <c r="CL10" i="23"/>
  <c r="CH10" i="23" s="1"/>
  <c r="CR13" i="23"/>
  <c r="CP34" i="23"/>
  <c r="BW51" i="12"/>
  <c r="BW54" i="12"/>
  <c r="BW57" i="12"/>
  <c r="BW78" i="12"/>
  <c r="BW114" i="12"/>
  <c r="BW118" i="12"/>
  <c r="BW119" i="12"/>
  <c r="BW121" i="12"/>
  <c r="BW129" i="12"/>
  <c r="BW86" i="21"/>
  <c r="BW146" i="12"/>
  <c r="BW147" i="12"/>
  <c r="BW162" i="12"/>
  <c r="CJ26" i="23"/>
  <c r="CJ29" i="23"/>
  <c r="CK33" i="23"/>
  <c r="CL12" i="23"/>
  <c r="CH12" i="23" s="1"/>
  <c r="CP11" i="23"/>
  <c r="CJ11" i="23" s="1"/>
  <c r="CL22" i="23"/>
  <c r="CH22" i="23" s="1"/>
  <c r="CU35" i="23"/>
  <c r="CU30" i="23"/>
  <c r="BW10" i="12"/>
  <c r="BW11" i="12"/>
  <c r="BW13" i="12"/>
  <c r="BW42" i="21"/>
  <c r="BW44" i="12"/>
  <c r="BW46" i="12"/>
  <c r="BW48" i="12"/>
  <c r="BW53" i="12"/>
  <c r="BW91" i="12"/>
  <c r="BW98" i="12"/>
  <c r="BW14" i="21"/>
  <c r="BW32" i="21"/>
  <c r="BW85" i="21"/>
  <c r="BW93" i="21"/>
  <c r="BW144" i="12"/>
  <c r="BW145" i="12"/>
  <c r="CL9" i="23"/>
  <c r="CH9" i="23" s="1"/>
  <c r="CL29" i="23"/>
  <c r="CH29" i="23" s="1"/>
  <c r="CL27" i="23"/>
  <c r="CH27" i="23" s="1"/>
  <c r="CL31" i="23"/>
  <c r="CH31" i="23" s="1"/>
  <c r="CL33" i="23"/>
  <c r="CP10" i="23"/>
  <c r="CP20" i="23"/>
  <c r="BW24" i="23"/>
  <c r="CH33" i="23"/>
  <c r="CH17" i="23"/>
  <c r="CH35" i="23"/>
  <c r="CH24" i="23"/>
  <c r="CL8" i="23"/>
  <c r="CH8" i="23" s="1"/>
  <c r="CP17" i="23"/>
  <c r="CJ17" i="23" s="1"/>
  <c r="CU23" i="23"/>
  <c r="CU29" i="23"/>
  <c r="CP16" i="23"/>
  <c r="CJ16" i="23" s="1"/>
  <c r="CP13" i="23"/>
  <c r="CJ13" i="23" s="1"/>
  <c r="CU28" i="23"/>
  <c r="CU36" i="23"/>
  <c r="CQ34" i="23"/>
  <c r="CJ34" i="23" s="1"/>
  <c r="CP25" i="23"/>
  <c r="CJ25" i="23" s="1"/>
  <c r="CQ22" i="23"/>
  <c r="CR25" i="23"/>
  <c r="CR17" i="23"/>
  <c r="CR14" i="23"/>
  <c r="CR35" i="23"/>
  <c r="CR20" i="23"/>
  <c r="CR22" i="23"/>
  <c r="CK19" i="23"/>
  <c r="CR28" i="23"/>
  <c r="CK28" i="23" s="1"/>
  <c r="CK31" i="23"/>
  <c r="CR19" i="23"/>
  <c r="CL14" i="23"/>
  <c r="CH14" i="23" s="1"/>
  <c r="CL13" i="23"/>
  <c r="CH13" i="23" s="1"/>
  <c r="CR12" i="23"/>
  <c r="BW14" i="12"/>
  <c r="BW65" i="21"/>
  <c r="BW89" i="12"/>
  <c r="BW100" i="12"/>
  <c r="BW168" i="12"/>
  <c r="BW10" i="23"/>
  <c r="BW11" i="23"/>
  <c r="BW14" i="23"/>
  <c r="BW16" i="23"/>
  <c r="BW48" i="21"/>
  <c r="BW42" i="12"/>
  <c r="BW50" i="12"/>
  <c r="BW63" i="12"/>
  <c r="BW65" i="12"/>
  <c r="BW66" i="12"/>
  <c r="BW80" i="12"/>
  <c r="BW113" i="12"/>
  <c r="BW127" i="12"/>
  <c r="BW130" i="12"/>
  <c r="BW89" i="21"/>
  <c r="BW97" i="21"/>
  <c r="BW155" i="12"/>
  <c r="BW156" i="12"/>
  <c r="BW160" i="12"/>
  <c r="BW163" i="12"/>
  <c r="BW8" i="23"/>
  <c r="BW23" i="23"/>
  <c r="BW34" i="23"/>
  <c r="BW35" i="23"/>
  <c r="CA12" i="22"/>
  <c r="BZ12" i="22"/>
  <c r="I12" i="22" s="1"/>
  <c r="CB12" i="22"/>
  <c r="CD12" i="22"/>
  <c r="CI12" i="22"/>
  <c r="AR12" i="22" s="1"/>
  <c r="CI2" i="12"/>
  <c r="CG12" i="22"/>
  <c r="CC12" i="22"/>
  <c r="W12" i="22" s="1"/>
  <c r="CF12" i="22"/>
  <c r="CG2" i="12"/>
  <c r="CE12" i="22"/>
  <c r="CH12" i="22"/>
  <c r="CH2" i="12"/>
  <c r="P12" i="22"/>
  <c r="BZ38" i="12"/>
  <c r="BZ72" i="12" s="1"/>
  <c r="BZ106" i="12" s="1"/>
  <c r="BZ140" i="12" s="1"/>
  <c r="BY3" i="12"/>
  <c r="CJ30" i="23"/>
  <c r="BY71" i="12"/>
  <c r="CA40" i="22"/>
  <c r="AK40" i="22" s="1"/>
  <c r="BY3" i="21"/>
  <c r="BY2" i="21" s="1"/>
  <c r="CB1" i="12" s="1"/>
  <c r="BY38" i="21"/>
  <c r="CA34" i="22"/>
  <c r="AK34" i="22" s="1"/>
  <c r="CA32" i="22"/>
  <c r="AK32" i="22" s="1"/>
  <c r="AY139" i="12"/>
  <c r="CS25" i="23"/>
  <c r="CK25" i="23" s="1"/>
  <c r="CS26" i="23"/>
  <c r="CK26" i="23" s="1"/>
  <c r="CS11" i="23"/>
  <c r="CK11" i="23" s="1"/>
  <c r="CS24" i="23"/>
  <c r="CS12" i="23"/>
  <c r="CK12" i="23" s="1"/>
  <c r="CS21" i="23"/>
  <c r="CK21" i="23" s="1"/>
  <c r="CS22" i="23"/>
  <c r="CK22" i="23" s="1"/>
  <c r="CS27" i="23"/>
  <c r="CK27" i="23" s="1"/>
  <c r="CS23" i="23"/>
  <c r="CK23" i="23" s="1"/>
  <c r="CS10" i="23"/>
  <c r="CK10" i="23" s="1"/>
  <c r="CS14" i="23"/>
  <c r="CK14" i="23" s="1"/>
  <c r="CS32" i="23"/>
  <c r="CK32" i="23" s="1"/>
  <c r="CS13" i="23"/>
  <c r="CK13" i="23" s="1"/>
  <c r="CS34" i="23"/>
  <c r="CK34" i="23" s="1"/>
  <c r="CS16" i="23"/>
  <c r="CK16" i="23" s="1"/>
  <c r="BW16" i="12"/>
  <c r="BW19" i="12"/>
  <c r="BW82" i="12"/>
  <c r="BW92" i="12"/>
  <c r="BW94" i="12"/>
  <c r="BW76" i="21"/>
  <c r="BW164" i="12"/>
  <c r="CK35" i="23"/>
  <c r="CK24" i="23"/>
  <c r="CK29" i="23"/>
  <c r="CS17" i="23"/>
  <c r="CK17" i="23" s="1"/>
  <c r="CS37" i="23"/>
  <c r="CK37" i="23" s="1"/>
  <c r="CO17" i="23"/>
  <c r="CI17" i="23" s="1"/>
  <c r="CO13" i="23"/>
  <c r="CI13" i="23" s="1"/>
  <c r="CO18" i="23"/>
  <c r="CI18" i="23" s="1"/>
  <c r="CO21" i="23"/>
  <c r="CI21" i="23" s="1"/>
  <c r="BW26" i="12"/>
  <c r="BW60" i="12"/>
  <c r="BW61" i="12"/>
  <c r="BW62" i="12"/>
  <c r="BW76" i="12"/>
  <c r="BW84" i="12"/>
  <c r="BW110" i="12"/>
  <c r="BW112" i="12"/>
  <c r="BW115" i="12"/>
  <c r="BW116" i="12"/>
  <c r="BW117" i="12"/>
  <c r="BW126" i="12"/>
  <c r="BW134" i="12"/>
  <c r="BW9" i="21"/>
  <c r="BW12" i="21"/>
  <c r="BW20" i="21"/>
  <c r="BW27" i="21"/>
  <c r="BW77" i="21"/>
  <c r="BW92" i="21"/>
  <c r="BW148" i="12"/>
  <c r="BW154" i="12"/>
  <c r="BW167" i="12"/>
  <c r="BW12" i="23"/>
  <c r="BW17" i="23"/>
  <c r="BW30" i="23"/>
  <c r="CA21" i="22"/>
  <c r="CA24" i="22" s="1"/>
  <c r="CA72" i="22"/>
  <c r="AK72" i="22" s="1"/>
  <c r="BY106" i="12"/>
  <c r="CN22" i="12"/>
  <c r="CN11" i="12"/>
  <c r="CS15" i="23"/>
  <c r="CK15" i="23" s="1"/>
  <c r="CS9" i="23"/>
  <c r="CK9" i="23" s="1"/>
  <c r="CI33" i="23"/>
  <c r="CH30" i="23"/>
  <c r="CS20" i="23"/>
  <c r="CK20" i="23" s="1"/>
  <c r="CQ20" i="23"/>
  <c r="CJ20" i="23" s="1"/>
  <c r="CQ36" i="23"/>
  <c r="CJ36" i="23" s="1"/>
  <c r="CQ19" i="23"/>
  <c r="CJ19" i="23" s="1"/>
  <c r="CQ31" i="23"/>
  <c r="CJ31" i="23" s="1"/>
  <c r="CQ32" i="23"/>
  <c r="CJ32" i="23" s="1"/>
  <c r="CQ9" i="23"/>
  <c r="CJ9" i="23" s="1"/>
  <c r="CQ10" i="23"/>
  <c r="CJ10" i="23" s="1"/>
  <c r="CQ35" i="23"/>
  <c r="CJ35" i="23" s="1"/>
  <c r="BW49" i="12"/>
  <c r="BW59" i="12"/>
  <c r="BW93" i="12"/>
  <c r="BW123" i="12"/>
  <c r="BW125" i="12"/>
  <c r="BW133" i="12"/>
  <c r="BW13" i="21"/>
  <c r="BW21" i="21"/>
  <c r="BW31" i="21"/>
  <c r="BW90" i="21"/>
  <c r="BW165" i="12"/>
  <c r="BW9" i="23"/>
  <c r="BW22" i="23"/>
  <c r="BW25" i="23"/>
  <c r="BW26" i="23"/>
  <c r="AK48" i="22"/>
  <c r="CA51" i="22"/>
  <c r="AK51" i="22" s="1"/>
  <c r="CL21" i="23"/>
  <c r="CH21" i="23" s="1"/>
  <c r="CL25" i="23"/>
  <c r="CH25" i="23" s="1"/>
  <c r="CR36" i="23"/>
  <c r="CK36" i="23" s="1"/>
  <c r="CP22" i="23"/>
  <c r="CJ22" i="23" s="1"/>
  <c r="CA23" i="22"/>
  <c r="CB21" i="22" s="1"/>
  <c r="CB24" i="22" s="1"/>
  <c r="CN12" i="23"/>
  <c r="CI12" i="23" s="1"/>
  <c r="CD23" i="22"/>
  <c r="CF23" i="22"/>
  <c r="CN6" i="12" l="1"/>
  <c r="B3" i="12"/>
  <c r="AK12" i="22"/>
  <c r="CJ2" i="12"/>
  <c r="AD12" i="22"/>
  <c r="BP12" i="22" s="1"/>
  <c r="BY105" i="12"/>
  <c r="BY140" i="12"/>
  <c r="BY139" i="12" s="1"/>
  <c r="BY72" i="21"/>
  <c r="BY71" i="21" s="1"/>
  <c r="BY70" i="21" s="1"/>
  <c r="BY37" i="21"/>
  <c r="BY36" i="21" s="1"/>
  <c r="B3" i="21"/>
  <c r="CA28" i="22"/>
  <c r="AK28" i="22" s="1"/>
  <c r="CA30" i="22"/>
  <c r="CA36" i="22"/>
  <c r="AK36" i="22" s="1"/>
  <c r="CA25" i="22"/>
  <c r="CA26" i="22"/>
  <c r="AK26" i="22" s="1"/>
  <c r="CA41" i="22"/>
  <c r="AK41" i="22" s="1"/>
  <c r="CA29" i="22"/>
  <c r="AK29" i="22" s="1"/>
  <c r="CA39" i="22"/>
  <c r="AK39" i="22" s="1"/>
  <c r="CA38" i="22"/>
  <c r="AK38" i="22" s="1"/>
  <c r="CA31" i="22"/>
  <c r="AK31" i="22" s="1"/>
  <c r="CA37" i="22"/>
  <c r="AK37" i="22" s="1"/>
  <c r="CA35" i="22"/>
  <c r="AK35" i="22" s="1"/>
  <c r="CA33" i="22"/>
  <c r="AK33" i="22" s="1"/>
  <c r="CA27" i="22"/>
  <c r="AK27" i="22" s="1"/>
  <c r="CC1" i="23"/>
  <c r="CB1" i="21"/>
  <c r="BY37" i="12"/>
  <c r="BY2" i="12"/>
  <c r="BZ1" i="12" s="1"/>
  <c r="BY104" i="12"/>
  <c r="BY70" i="12"/>
  <c r="CK2" i="12"/>
  <c r="BY36" i="12"/>
  <c r="BY138" i="12"/>
  <c r="BZ1" i="21" l="1"/>
  <c r="CF1" i="21" s="1"/>
  <c r="CF1" i="12"/>
  <c r="CA1" i="23"/>
  <c r="CG1" i="23" s="1"/>
  <c r="CB30" i="22"/>
  <c r="AK30" i="22" s="1"/>
  <c r="L70" i="21"/>
  <c r="L36" i="21"/>
  <c r="CA42" i="22"/>
  <c r="AK42" i="22" s="1"/>
  <c r="AK25" i="22"/>
</calcChain>
</file>

<file path=xl/sharedStrings.xml><?xml version="1.0" encoding="utf-8"?>
<sst xmlns="http://schemas.openxmlformats.org/spreadsheetml/2006/main" count="895" uniqueCount="357">
  <si>
    <t>住戸番号</t>
    <rPh sb="0" eb="2">
      <t>ジュウコ</t>
    </rPh>
    <rPh sb="2" eb="4">
      <t>バンゴウ</t>
    </rPh>
    <phoneticPr fontId="2"/>
  </si>
  <si>
    <t>家賃</t>
    <rPh sb="0" eb="2">
      <t>ヤチン</t>
    </rPh>
    <phoneticPr fontId="2"/>
  </si>
  <si>
    <t>入居開始</t>
    <rPh sb="0" eb="2">
      <t>ニュウキョ</t>
    </rPh>
    <rPh sb="2" eb="4">
      <t>カイシ</t>
    </rPh>
    <phoneticPr fontId="4"/>
  </si>
  <si>
    <t>年月日</t>
    <rPh sb="0" eb="3">
      <t>ネンガッピ</t>
    </rPh>
    <phoneticPr fontId="4"/>
  </si>
  <si>
    <t>住宅の名称</t>
    <rPh sb="0" eb="2">
      <t>ジュウタク</t>
    </rPh>
    <rPh sb="3" eb="5">
      <t>メイショウ</t>
    </rPh>
    <phoneticPr fontId="4"/>
  </si>
  <si>
    <t>要介護度</t>
    <rPh sb="0" eb="1">
      <t>ヨウ</t>
    </rPh>
    <rPh sb="1" eb="3">
      <t>カイゴ</t>
    </rPh>
    <rPh sb="3" eb="4">
      <t>ド</t>
    </rPh>
    <phoneticPr fontId="4"/>
  </si>
  <si>
    <t>入居者の</t>
    <rPh sb="0" eb="3">
      <t>ニュウキョシャ</t>
    </rPh>
    <phoneticPr fontId="4"/>
  </si>
  <si>
    <t>備考</t>
    <rPh sb="0" eb="2">
      <t>ビコウ</t>
    </rPh>
    <phoneticPr fontId="2"/>
  </si>
  <si>
    <t>登録戸数</t>
    <rPh sb="0" eb="2">
      <t>トウロク</t>
    </rPh>
    <rPh sb="2" eb="4">
      <t>コスウ</t>
    </rPh>
    <phoneticPr fontId="2"/>
  </si>
  <si>
    <t>独居</t>
  </si>
  <si>
    <t>高齢夫婦のみ世帯</t>
  </si>
  <si>
    <t>２世帯・３世帯同居（日中独居）</t>
  </si>
  <si>
    <t>２世帯・３世帯同居（日中家族同居）</t>
  </si>
  <si>
    <t>病院に入院</t>
  </si>
  <si>
    <t>介護施設などに入所</t>
  </si>
  <si>
    <t>計</t>
  </si>
  <si>
    <t>死亡</t>
    <rPh sb="0" eb="2">
      <t>シボウ</t>
    </rPh>
    <phoneticPr fontId="2"/>
  </si>
  <si>
    <t>他のサービス付き高齢者向け住宅</t>
    <rPh sb="0" eb="1">
      <t>タ</t>
    </rPh>
    <rPh sb="3" eb="15">
      <t>ツキ</t>
    </rPh>
    <phoneticPr fontId="2"/>
  </si>
  <si>
    <t>不明</t>
    <rPh sb="0" eb="2">
      <t>フメイ</t>
    </rPh>
    <phoneticPr fontId="2"/>
  </si>
  <si>
    <t>出身地</t>
    <rPh sb="0" eb="3">
      <t>シュッシンチ</t>
    </rPh>
    <phoneticPr fontId="2"/>
  </si>
  <si>
    <t>福井市</t>
    <rPh sb="0" eb="3">
      <t>フクイシ</t>
    </rPh>
    <phoneticPr fontId="2"/>
  </si>
  <si>
    <t>敦賀市</t>
    <rPh sb="0" eb="3">
      <t>ツルガシ</t>
    </rPh>
    <phoneticPr fontId="2"/>
  </si>
  <si>
    <t>小浜市</t>
    <rPh sb="0" eb="3">
      <t>オバマシ</t>
    </rPh>
    <phoneticPr fontId="2"/>
  </si>
  <si>
    <t>大野市</t>
    <rPh sb="0" eb="2">
      <t>オオノ</t>
    </rPh>
    <rPh sb="2" eb="3">
      <t>シ</t>
    </rPh>
    <phoneticPr fontId="2"/>
  </si>
  <si>
    <t>勝山市</t>
    <rPh sb="0" eb="3">
      <t>カツヤマシ</t>
    </rPh>
    <phoneticPr fontId="2"/>
  </si>
  <si>
    <t>鯖江市</t>
    <rPh sb="0" eb="3">
      <t>サバエシ</t>
    </rPh>
    <phoneticPr fontId="2"/>
  </si>
  <si>
    <t>あわら市</t>
    <rPh sb="3" eb="4">
      <t>シ</t>
    </rPh>
    <phoneticPr fontId="2"/>
  </si>
  <si>
    <t>越前市</t>
    <rPh sb="0" eb="2">
      <t>エチゼン</t>
    </rPh>
    <rPh sb="2" eb="3">
      <t>シ</t>
    </rPh>
    <phoneticPr fontId="2"/>
  </si>
  <si>
    <t>坂井市</t>
    <rPh sb="0" eb="2">
      <t>サカイ</t>
    </rPh>
    <rPh sb="2" eb="3">
      <t>シ</t>
    </rPh>
    <phoneticPr fontId="2"/>
  </si>
  <si>
    <t>永平寺町</t>
    <rPh sb="0" eb="4">
      <t>エイヘイジチョウ</t>
    </rPh>
    <phoneticPr fontId="2"/>
  </si>
  <si>
    <t>池田町</t>
    <rPh sb="0" eb="3">
      <t>イケダチョウ</t>
    </rPh>
    <phoneticPr fontId="2"/>
  </si>
  <si>
    <t>南越前町</t>
    <rPh sb="0" eb="1">
      <t>ミナミ</t>
    </rPh>
    <rPh sb="1" eb="3">
      <t>エチゼン</t>
    </rPh>
    <rPh sb="3" eb="4">
      <t>チョウ</t>
    </rPh>
    <phoneticPr fontId="2"/>
  </si>
  <si>
    <t>越前町</t>
    <rPh sb="0" eb="2">
      <t>エチゼン</t>
    </rPh>
    <rPh sb="2" eb="3">
      <t>チョウ</t>
    </rPh>
    <phoneticPr fontId="2"/>
  </si>
  <si>
    <t>美浜町</t>
    <rPh sb="0" eb="3">
      <t>ミハマチョウ</t>
    </rPh>
    <phoneticPr fontId="2"/>
  </si>
  <si>
    <t>高浜町</t>
    <rPh sb="0" eb="3">
      <t>タカハマチョウ</t>
    </rPh>
    <phoneticPr fontId="2"/>
  </si>
  <si>
    <t>おおい町</t>
    <rPh sb="3" eb="4">
      <t>チョウ</t>
    </rPh>
    <phoneticPr fontId="2"/>
  </si>
  <si>
    <t>若狭町</t>
    <rPh sb="0" eb="2">
      <t>ワカサ</t>
    </rPh>
    <rPh sb="2" eb="3">
      <t>チョウ</t>
    </rPh>
    <phoneticPr fontId="2"/>
  </si>
  <si>
    <t>県内計</t>
    <rPh sb="0" eb="2">
      <t>ケンナイ</t>
    </rPh>
    <rPh sb="2" eb="3">
      <t>ケイ</t>
    </rPh>
    <phoneticPr fontId="2"/>
  </si>
  <si>
    <t>総計</t>
    <rPh sb="0" eb="2">
      <t>ソウケイ</t>
    </rPh>
    <phoneticPr fontId="2"/>
  </si>
  <si>
    <t>性別</t>
    <rPh sb="0" eb="1">
      <t>セイ</t>
    </rPh>
    <rPh sb="1" eb="2">
      <t>ベツ</t>
    </rPh>
    <phoneticPr fontId="4"/>
  </si>
  <si>
    <t>記</t>
    <rPh sb="0" eb="1">
      <t>キ</t>
    </rPh>
    <phoneticPr fontId="8"/>
  </si>
  <si>
    <t>管理状況</t>
    <rPh sb="0" eb="2">
      <t>カンリ</t>
    </rPh>
    <rPh sb="2" eb="4">
      <t>ジョウキョウ</t>
    </rPh>
    <phoneticPr fontId="8"/>
  </si>
  <si>
    <t>家賃の概算額（最低）</t>
  </si>
  <si>
    <t>家賃の概算額（最高）</t>
  </si>
  <si>
    <t>共益費の概算額（最低）</t>
  </si>
  <si>
    <t>共益費の概算額（最高）</t>
  </si>
  <si>
    <t>敷金の概算額（最低）</t>
  </si>
  <si>
    <t>敷金の概算額（最高）</t>
  </si>
  <si>
    <t>敷金の概算額（月数）</t>
  </si>
  <si>
    <t>年齢</t>
    <rPh sb="0" eb="2">
      <t>ネンレイ</t>
    </rPh>
    <phoneticPr fontId="4"/>
  </si>
  <si>
    <t>入居時</t>
    <rPh sb="0" eb="2">
      <t>ニュウキョ</t>
    </rPh>
    <rPh sb="2" eb="3">
      <t>ジ</t>
    </rPh>
    <phoneticPr fontId="4"/>
  </si>
  <si>
    <t>生年月日</t>
    <rPh sb="0" eb="2">
      <t>セイネン</t>
    </rPh>
    <rPh sb="2" eb="4">
      <t>ガッピ</t>
    </rPh>
    <phoneticPr fontId="4"/>
  </si>
  <si>
    <t>入居前</t>
    <rPh sb="0" eb="2">
      <t>ニュウキョ</t>
    </rPh>
    <rPh sb="2" eb="3">
      <t>マエ</t>
    </rPh>
    <phoneticPr fontId="4"/>
  </si>
  <si>
    <t>の状況</t>
    <rPh sb="1" eb="3">
      <t>ジョウキョウ</t>
    </rPh>
    <phoneticPr fontId="4"/>
  </si>
  <si>
    <t>住戸</t>
    <rPh sb="0" eb="2">
      <t>ジュウコ</t>
    </rPh>
    <phoneticPr fontId="2"/>
  </si>
  <si>
    <t>番号</t>
    <rPh sb="0" eb="2">
      <t>バンゴウ</t>
    </rPh>
    <phoneticPr fontId="4"/>
  </si>
  <si>
    <t>入居の</t>
    <rPh sb="0" eb="2">
      <t>ニュウキョ</t>
    </rPh>
    <phoneticPr fontId="2"/>
  </si>
  <si>
    <t>主な動機</t>
    <rPh sb="0" eb="1">
      <t>オモ</t>
    </rPh>
    <rPh sb="2" eb="4">
      <t>ドウキ</t>
    </rPh>
    <phoneticPr fontId="4"/>
  </si>
  <si>
    <t>独居</t>
    <rPh sb="0" eb="2">
      <t>ドッキョ</t>
    </rPh>
    <phoneticPr fontId="4"/>
  </si>
  <si>
    <t>高齢者夫婦のみ世帯</t>
    <rPh sb="0" eb="3">
      <t>コウレイシャ</t>
    </rPh>
    <rPh sb="3" eb="5">
      <t>フウフ</t>
    </rPh>
    <rPh sb="7" eb="9">
      <t>セタイ</t>
    </rPh>
    <phoneticPr fontId="4"/>
  </si>
  <si>
    <t>多世帯同居（日中独居）</t>
    <rPh sb="0" eb="1">
      <t>タ</t>
    </rPh>
    <rPh sb="1" eb="3">
      <t>セタイ</t>
    </rPh>
    <rPh sb="3" eb="5">
      <t>ドウキョ</t>
    </rPh>
    <rPh sb="6" eb="8">
      <t>ニッチュウ</t>
    </rPh>
    <rPh sb="8" eb="10">
      <t>ドッキョ</t>
    </rPh>
    <phoneticPr fontId="4"/>
  </si>
  <si>
    <t>病院</t>
    <rPh sb="0" eb="2">
      <t>ビョウイン</t>
    </rPh>
    <phoneticPr fontId="4"/>
  </si>
  <si>
    <t>介護施設（種類不明）</t>
    <rPh sb="0" eb="2">
      <t>カイゴ</t>
    </rPh>
    <rPh sb="2" eb="4">
      <t>シセツ</t>
    </rPh>
    <rPh sb="5" eb="7">
      <t>シュルイ</t>
    </rPh>
    <rPh sb="7" eb="9">
      <t>フメイ</t>
    </rPh>
    <phoneticPr fontId="4"/>
  </si>
  <si>
    <t>特別養護老人ホーム</t>
    <rPh sb="0" eb="2">
      <t>トクベツ</t>
    </rPh>
    <rPh sb="2" eb="4">
      <t>ヨウゴ</t>
    </rPh>
    <rPh sb="4" eb="6">
      <t>ロウジン</t>
    </rPh>
    <phoneticPr fontId="4"/>
  </si>
  <si>
    <t>養護老人ホーム</t>
    <rPh sb="0" eb="2">
      <t>ヨウゴ</t>
    </rPh>
    <rPh sb="2" eb="4">
      <t>ロウジン</t>
    </rPh>
    <phoneticPr fontId="4"/>
  </si>
  <si>
    <t>軽費老人ホーム</t>
    <rPh sb="0" eb="2">
      <t>ケイヒ</t>
    </rPh>
    <rPh sb="2" eb="4">
      <t>ロウジン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</si>
  <si>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</si>
  <si>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4"/>
  </si>
  <si>
    <t>有料老人ホーム</t>
    <rPh sb="0" eb="2">
      <t>ユウリョウ</t>
    </rPh>
    <rPh sb="2" eb="4">
      <t>ロウジン</t>
    </rPh>
    <phoneticPr fontId="4"/>
  </si>
  <si>
    <t>その他</t>
    <rPh sb="2" eb="3">
      <t>タ</t>
    </rPh>
    <phoneticPr fontId="4"/>
  </si>
  <si>
    <t>不明</t>
    <rPh sb="0" eb="2">
      <t>フメイ</t>
    </rPh>
    <phoneticPr fontId="4"/>
  </si>
  <si>
    <t>他のサ高住</t>
    <rPh sb="0" eb="1">
      <t>タ</t>
    </rPh>
    <rPh sb="3" eb="4">
      <t>コウ</t>
    </rPh>
    <rPh sb="4" eb="5">
      <t>ジュウ</t>
    </rPh>
    <phoneticPr fontId="4"/>
  </si>
  <si>
    <t>将来への不安・老後の安心のため</t>
    <rPh sb="0" eb="2">
      <t>ショウライ</t>
    </rPh>
    <rPh sb="4" eb="6">
      <t>フアン</t>
    </rPh>
    <rPh sb="7" eb="9">
      <t>ロウゴ</t>
    </rPh>
    <rPh sb="10" eb="12">
      <t>アンシン</t>
    </rPh>
    <phoneticPr fontId="4"/>
  </si>
  <si>
    <t>介助や介護が必要</t>
    <rPh sb="0" eb="2">
      <t>カイジョ</t>
    </rPh>
    <rPh sb="3" eb="5">
      <t>カイゴ</t>
    </rPh>
    <rPh sb="6" eb="8">
      <t>ヒツヨウ</t>
    </rPh>
    <phoneticPr fontId="4"/>
  </si>
  <si>
    <t>より快適な居住環境を求めて</t>
    <rPh sb="2" eb="4">
      <t>カイテキ</t>
    </rPh>
    <rPh sb="5" eb="7">
      <t>キョジュウ</t>
    </rPh>
    <rPh sb="7" eb="9">
      <t>カンキョウ</t>
    </rPh>
    <rPh sb="10" eb="11">
      <t>モト</t>
    </rPh>
    <phoneticPr fontId="4"/>
  </si>
  <si>
    <t>多世帯同居（日中同居）</t>
    <rPh sb="0" eb="1">
      <t>タ</t>
    </rPh>
    <rPh sb="1" eb="3">
      <t>セタイ</t>
    </rPh>
    <rPh sb="3" eb="5">
      <t>ドウキョ</t>
    </rPh>
    <rPh sb="6" eb="8">
      <t>ニッチュウ</t>
    </rPh>
    <rPh sb="8" eb="10">
      <t>ドウキョ</t>
    </rPh>
    <phoneticPr fontId="4"/>
  </si>
  <si>
    <t>※1</t>
    <phoneticPr fontId="4"/>
  </si>
  <si>
    <t>※1　入居前の住民票登録市町村を記載すること。</t>
    <rPh sb="3" eb="5">
      <t>ニュウキョ</t>
    </rPh>
    <rPh sb="5" eb="6">
      <t>マエ</t>
    </rPh>
    <rPh sb="7" eb="10">
      <t>ジュウミンヒョウ</t>
    </rPh>
    <rPh sb="10" eb="12">
      <t>トウロク</t>
    </rPh>
    <rPh sb="12" eb="15">
      <t>シチョウソン</t>
    </rPh>
    <rPh sb="16" eb="18">
      <t>キサイ</t>
    </rPh>
    <phoneticPr fontId="4"/>
  </si>
  <si>
    <t>退去者の</t>
    <rPh sb="0" eb="2">
      <t>タイキョ</t>
    </rPh>
    <rPh sb="2" eb="3">
      <t>シャ</t>
    </rPh>
    <phoneticPr fontId="4"/>
  </si>
  <si>
    <t>病院に入院</t>
    <rPh sb="0" eb="2">
      <t>ビョウイン</t>
    </rPh>
    <rPh sb="3" eb="5">
      <t>ニュウイン</t>
    </rPh>
    <phoneticPr fontId="4"/>
  </si>
  <si>
    <t>死亡</t>
    <rPh sb="0" eb="2">
      <t>シボウ</t>
    </rPh>
    <phoneticPr fontId="4"/>
  </si>
  <si>
    <t>退去</t>
    <rPh sb="0" eb="1">
      <t>タイ</t>
    </rPh>
    <rPh sb="1" eb="2">
      <t>キョ</t>
    </rPh>
    <phoneticPr fontId="4"/>
  </si>
  <si>
    <t>同サ高住内で部屋移動</t>
    <rPh sb="0" eb="1">
      <t>ドウ</t>
    </rPh>
    <rPh sb="2" eb="3">
      <t>コウ</t>
    </rPh>
    <rPh sb="3" eb="4">
      <t>ジュウ</t>
    </rPh>
    <rPh sb="4" eb="5">
      <t>ナイ</t>
    </rPh>
    <rPh sb="6" eb="8">
      <t>ヘヤ</t>
    </rPh>
    <rPh sb="8" eb="10">
      <t>イドウ</t>
    </rPh>
    <phoneticPr fontId="4"/>
  </si>
  <si>
    <t>同サ高住内から部屋移動</t>
    <rPh sb="0" eb="1">
      <t>ドウ</t>
    </rPh>
    <rPh sb="2" eb="3">
      <t>コウ</t>
    </rPh>
    <rPh sb="3" eb="4">
      <t>ジュウ</t>
    </rPh>
    <rPh sb="4" eb="5">
      <t>ウチ</t>
    </rPh>
    <rPh sb="7" eb="9">
      <t>ヘヤ</t>
    </rPh>
    <rPh sb="9" eb="11">
      <t>イドウ</t>
    </rPh>
    <phoneticPr fontId="4"/>
  </si>
  <si>
    <t>未記入チェック</t>
    <rPh sb="0" eb="3">
      <t>ミキニュウ</t>
    </rPh>
    <phoneticPr fontId="4"/>
  </si>
  <si>
    <t>生</t>
    <rPh sb="0" eb="1">
      <t>ウ</t>
    </rPh>
    <phoneticPr fontId="4"/>
  </si>
  <si>
    <t>性</t>
    <rPh sb="0" eb="1">
      <t>セイ</t>
    </rPh>
    <phoneticPr fontId="4"/>
  </si>
  <si>
    <t>出</t>
    <rPh sb="0" eb="1">
      <t>デ</t>
    </rPh>
    <phoneticPr fontId="4"/>
  </si>
  <si>
    <t>介</t>
    <rPh sb="0" eb="1">
      <t>スケ</t>
    </rPh>
    <phoneticPr fontId="4"/>
  </si>
  <si>
    <t>入</t>
    <rPh sb="0" eb="1">
      <t>ハイ</t>
    </rPh>
    <phoneticPr fontId="4"/>
  </si>
  <si>
    <t>状</t>
    <rPh sb="0" eb="1">
      <t>ジョウ</t>
    </rPh>
    <phoneticPr fontId="4"/>
  </si>
  <si>
    <t>動</t>
    <rPh sb="0" eb="1">
      <t>ドウ</t>
    </rPh>
    <phoneticPr fontId="4"/>
  </si>
  <si>
    <t>住</t>
    <rPh sb="0" eb="1">
      <t>ス</t>
    </rPh>
    <phoneticPr fontId="4"/>
  </si>
  <si>
    <t>退去時</t>
    <rPh sb="0" eb="2">
      <t>タイキョ</t>
    </rPh>
    <rPh sb="2" eb="3">
      <t>ジ</t>
    </rPh>
    <phoneticPr fontId="4"/>
  </si>
  <si>
    <t>退去後</t>
    <rPh sb="0" eb="2">
      <t>タイキョ</t>
    </rPh>
    <rPh sb="2" eb="3">
      <t>ゴ</t>
    </rPh>
    <phoneticPr fontId="4"/>
  </si>
  <si>
    <t>入</t>
    <rPh sb="0" eb="1">
      <t>イ</t>
    </rPh>
    <phoneticPr fontId="4"/>
  </si>
  <si>
    <t>退</t>
    <rPh sb="0" eb="1">
      <t>タイ</t>
    </rPh>
    <phoneticPr fontId="4"/>
  </si>
  <si>
    <t>規模（最小）</t>
  </si>
  <si>
    <t>規模（最大）</t>
  </si>
  <si>
    <t>↓未記入チェック欄</t>
    <rPh sb="1" eb="4">
      <t>ミキニュウ</t>
    </rPh>
    <rPh sb="8" eb="9">
      <t>ラン</t>
    </rPh>
    <phoneticPr fontId="4"/>
  </si>
  <si>
    <t>合計人数</t>
    <rPh sb="0" eb="2">
      <t>ゴウケイ</t>
    </rPh>
    <rPh sb="2" eb="4">
      <t>ニンズウ</t>
    </rPh>
    <phoneticPr fontId="4"/>
  </si>
  <si>
    <t>各頁人数</t>
    <rPh sb="0" eb="1">
      <t>カク</t>
    </rPh>
    <rPh sb="1" eb="2">
      <t>ページ</t>
    </rPh>
    <rPh sb="2" eb="4">
      <t>ニンズウ</t>
    </rPh>
    <phoneticPr fontId="4"/>
  </si>
  <si>
    <t>←この頁の人数</t>
    <rPh sb="3" eb="4">
      <t>ページ</t>
    </rPh>
    <rPh sb="5" eb="7">
      <t>ニンズウ</t>
    </rPh>
    <phoneticPr fontId="4"/>
  </si>
  <si>
    <t>必要頁数</t>
    <rPh sb="0" eb="2">
      <t>ヒツヨウ</t>
    </rPh>
    <rPh sb="2" eb="3">
      <t>ページ</t>
    </rPh>
    <rPh sb="3" eb="4">
      <t>スウ</t>
    </rPh>
    <phoneticPr fontId="4"/>
  </si>
  <si>
    <t>県外</t>
    <rPh sb="0" eb="2">
      <t>ケンガイ</t>
    </rPh>
    <phoneticPr fontId="2"/>
  </si>
  <si>
    <t>同じサービス付き高齢者向け住宅（住戸の移動）</t>
    <rPh sb="0" eb="1">
      <t>オナ</t>
    </rPh>
    <rPh sb="6" eb="7">
      <t>ツ</t>
    </rPh>
    <rPh sb="8" eb="11">
      <t>コウレイシャ</t>
    </rPh>
    <rPh sb="11" eb="12">
      <t>ム</t>
    </rPh>
    <rPh sb="13" eb="15">
      <t>ジュウタク</t>
    </rPh>
    <rPh sb="16" eb="18">
      <t>ジュウコ</t>
    </rPh>
    <rPh sb="19" eb="21">
      <t>イドウ</t>
    </rPh>
    <phoneticPr fontId="5"/>
  </si>
  <si>
    <t>←今回基準日の翌日</t>
    <rPh sb="1" eb="3">
      <t>コンカイ</t>
    </rPh>
    <rPh sb="3" eb="6">
      <t>キジュンビ</t>
    </rPh>
    <rPh sb="7" eb="9">
      <t>ヨクジツ</t>
    </rPh>
    <phoneticPr fontId="4"/>
  </si>
  <si>
    <t>←前回基準日</t>
    <rPh sb="1" eb="3">
      <t>ゼンカイ</t>
    </rPh>
    <rPh sb="3" eb="6">
      <t>キジュンビ</t>
    </rPh>
    <phoneticPr fontId="10"/>
  </si>
  <si>
    <t>別紙3-①を記入すればほとんどが反映される</t>
    <rPh sb="0" eb="2">
      <t>ベッシ</t>
    </rPh>
    <rPh sb="6" eb="8">
      <t>キニュウ</t>
    </rPh>
    <rPh sb="16" eb="18">
      <t>ハンエイ</t>
    </rPh>
    <phoneticPr fontId="5"/>
  </si>
  <si>
    <t>うち特別養護老人ホーム</t>
    <rPh sb="2" eb="4">
      <t>トクベツ</t>
    </rPh>
    <rPh sb="4" eb="6">
      <t>ヨウゴ</t>
    </rPh>
    <rPh sb="6" eb="8">
      <t>ロウジン</t>
    </rPh>
    <phoneticPr fontId="2"/>
  </si>
  <si>
    <t>うち養護老人ホーム</t>
    <rPh sb="2" eb="4">
      <t>ヨウゴ</t>
    </rPh>
    <rPh sb="4" eb="6">
      <t>ロウジン</t>
    </rPh>
    <phoneticPr fontId="2"/>
  </si>
  <si>
    <t>うち軽費老人ホーム</t>
    <rPh sb="2" eb="4">
      <t>ケイヒ</t>
    </rPh>
    <rPh sb="4" eb="6">
      <t>ロウジン</t>
    </rPh>
    <phoneticPr fontId="2"/>
  </si>
  <si>
    <t>うち介護老人保健施設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2"/>
  </si>
  <si>
    <t>うち介護療養型医療施設</t>
    <rPh sb="2" eb="4">
      <t>カイゴ</t>
    </rPh>
    <rPh sb="4" eb="7">
      <t>リョウヨウガタ</t>
    </rPh>
    <rPh sb="7" eb="9">
      <t>イリョウ</t>
    </rPh>
    <rPh sb="9" eb="11">
      <t>シセツ</t>
    </rPh>
    <phoneticPr fontId="2"/>
  </si>
  <si>
    <t>うち有料老人ホーム</t>
    <rPh sb="2" eb="4">
      <t>ユウリョウ</t>
    </rPh>
    <rPh sb="4" eb="6">
      <t>ロウジン</t>
    </rPh>
    <phoneticPr fontId="2"/>
  </si>
  <si>
    <t>全てを印刷して提出</t>
    <rPh sb="0" eb="1">
      <t>スベ</t>
    </rPh>
    <rPh sb="3" eb="5">
      <t>インサツ</t>
    </rPh>
    <rPh sb="7" eb="9">
      <t>テイシュツ</t>
    </rPh>
    <phoneticPr fontId="5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</si>
  <si>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</si>
  <si>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</si>
  <si>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</si>
  <si>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日</t>
    <rPh sb="0" eb="1">
      <t>ヒ</t>
    </rPh>
    <phoneticPr fontId="4"/>
  </si>
  <si>
    <t>↑合計</t>
    <rPh sb="1" eb="3">
      <t>ゴウケイ</t>
    </rPh>
    <phoneticPr fontId="4"/>
  </si>
  <si>
    <t>↑平均</t>
    <rPh sb="1" eb="3">
      <t>ヘイキン</t>
    </rPh>
    <phoneticPr fontId="4"/>
  </si>
  <si>
    <t>入居戸数</t>
    <rPh sb="0" eb="2">
      <t>ニュウキョ</t>
    </rPh>
    <rPh sb="2" eb="4">
      <t>コスウ</t>
    </rPh>
    <phoneticPr fontId="4"/>
  </si>
  <si>
    <t>住所</t>
    <rPh sb="0" eb="2">
      <t>ジュウショ</t>
    </rPh>
    <phoneticPr fontId="6"/>
  </si>
  <si>
    <t>合計</t>
    <rPh sb="0" eb="2">
      <t>ゴウケイ</t>
    </rPh>
    <phoneticPr fontId="4"/>
  </si>
  <si>
    <t>要介護5</t>
    <rPh sb="0" eb="3">
      <t>ヨウカイゴ</t>
    </rPh>
    <phoneticPr fontId="10"/>
  </si>
  <si>
    <t>要介護4</t>
    <rPh sb="0" eb="3">
      <t>ヨウカイゴ</t>
    </rPh>
    <phoneticPr fontId="10"/>
  </si>
  <si>
    <t>要介護3</t>
    <rPh sb="0" eb="3">
      <t>ヨウカイゴ</t>
    </rPh>
    <phoneticPr fontId="10"/>
  </si>
  <si>
    <t>要介護2</t>
    <rPh sb="0" eb="3">
      <t>ヨウカイゴ</t>
    </rPh>
    <phoneticPr fontId="10"/>
  </si>
  <si>
    <t>要介護1</t>
    <rPh sb="0" eb="3">
      <t>ヨウカイゴ</t>
    </rPh>
    <phoneticPr fontId="10"/>
  </si>
  <si>
    <t>要支援2</t>
    <rPh sb="0" eb="3">
      <t>ヨウシエン</t>
    </rPh>
    <phoneticPr fontId="10"/>
  </si>
  <si>
    <t>要支援1</t>
    <rPh sb="0" eb="3">
      <t>ヨウシエン</t>
    </rPh>
    <phoneticPr fontId="10"/>
  </si>
  <si>
    <t>自立</t>
    <rPh sb="0" eb="2">
      <t>ジリツ</t>
    </rPh>
    <phoneticPr fontId="10"/>
  </si>
  <si>
    <t>介護度</t>
    <rPh sb="0" eb="2">
      <t>カイゴ</t>
    </rPh>
    <rPh sb="2" eb="3">
      <t>ド</t>
    </rPh>
    <phoneticPr fontId="10"/>
  </si>
  <si>
    <t>60歳未満</t>
    <rPh sb="2" eb="5">
      <t>サイミマン</t>
    </rPh>
    <phoneticPr fontId="10"/>
  </si>
  <si>
    <t>60歳代</t>
    <rPh sb="2" eb="4">
      <t>サイダイ</t>
    </rPh>
    <phoneticPr fontId="10"/>
  </si>
  <si>
    <t>70歳代</t>
    <rPh sb="2" eb="4">
      <t>サイダイ</t>
    </rPh>
    <phoneticPr fontId="10"/>
  </si>
  <si>
    <t>80歳代</t>
    <rPh sb="2" eb="4">
      <t>サイダイ</t>
    </rPh>
    <phoneticPr fontId="10"/>
  </si>
  <si>
    <t>90歳代</t>
    <rPh sb="2" eb="4">
      <t>サイダイ</t>
    </rPh>
    <phoneticPr fontId="10"/>
  </si>
  <si>
    <t>100歳以上</t>
    <rPh sb="3" eb="6">
      <t>サイイジョウ</t>
    </rPh>
    <phoneticPr fontId="10"/>
  </si>
  <si>
    <t>平均年齢</t>
    <rPh sb="0" eb="2">
      <t>ヘイキン</t>
    </rPh>
    <rPh sb="2" eb="4">
      <t>ネンレイ</t>
    </rPh>
    <phoneticPr fontId="10"/>
  </si>
  <si>
    <t>入居率</t>
    <rPh sb="0" eb="2">
      <t>ニュウキョ</t>
    </rPh>
    <rPh sb="2" eb="3">
      <t>リツ</t>
    </rPh>
    <phoneticPr fontId="10"/>
  </si>
  <si>
    <t>合計</t>
    <rPh sb="0" eb="2">
      <t>ゴウケイ</t>
    </rPh>
    <phoneticPr fontId="10"/>
  </si>
  <si>
    <t>女</t>
    <rPh sb="0" eb="1">
      <t>オンナ</t>
    </rPh>
    <phoneticPr fontId="10"/>
  </si>
  <si>
    <t>男</t>
    <rPh sb="0" eb="1">
      <t>オトコ</t>
    </rPh>
    <phoneticPr fontId="10"/>
  </si>
  <si>
    <t>性別</t>
    <rPh sb="0" eb="2">
      <t>セイベツ</t>
    </rPh>
    <phoneticPr fontId="10"/>
  </si>
  <si>
    <t>年齢</t>
    <rPh sb="0" eb="2">
      <t>ネンレイ</t>
    </rPh>
    <phoneticPr fontId="10"/>
  </si>
  <si>
    <t>人数（人）</t>
    <rPh sb="0" eb="2">
      <t>ニンズウ</t>
    </rPh>
    <rPh sb="3" eb="4">
      <t>ニン</t>
    </rPh>
    <phoneticPr fontId="10"/>
  </si>
  <si>
    <t>戸数（戸）</t>
    <rPh sb="0" eb="2">
      <t>コスウ</t>
    </rPh>
    <rPh sb="3" eb="4">
      <t>ト</t>
    </rPh>
    <phoneticPr fontId="10"/>
  </si>
  <si>
    <t>特定施設の指定を受けている場合はその利用定員</t>
    <rPh sb="0" eb="2">
      <t>トクテイ</t>
    </rPh>
    <rPh sb="2" eb="4">
      <t>シセツ</t>
    </rPh>
    <rPh sb="5" eb="7">
      <t>シテイ</t>
    </rPh>
    <rPh sb="8" eb="9">
      <t>ウ</t>
    </rPh>
    <rPh sb="13" eb="15">
      <t>バアイ</t>
    </rPh>
    <rPh sb="18" eb="20">
      <t>リヨウ</t>
    </rPh>
    <rPh sb="20" eb="22">
      <t>テイイン</t>
    </rPh>
    <phoneticPr fontId="10"/>
  </si>
  <si>
    <t>入居者の出身地
（入居前の住民票登録市町村）
（人）</t>
    <rPh sb="0" eb="3">
      <t>ニュウキョシャ</t>
    </rPh>
    <rPh sb="4" eb="7">
      <t>シュッシンチ</t>
    </rPh>
    <rPh sb="9" eb="11">
      <t>ニュウキョ</t>
    </rPh>
    <rPh sb="11" eb="12">
      <t>マエ</t>
    </rPh>
    <rPh sb="13" eb="16">
      <t>ジュウミンヒョウ</t>
    </rPh>
    <rPh sb="16" eb="18">
      <t>トウロク</t>
    </rPh>
    <rPh sb="18" eb="21">
      <t>シチョウソン</t>
    </rPh>
    <rPh sb="24" eb="25">
      <t>ニン</t>
    </rPh>
    <phoneticPr fontId="10"/>
  </si>
  <si>
    <t>福井市</t>
    <rPh sb="0" eb="3">
      <t>フクイシ</t>
    </rPh>
    <phoneticPr fontId="10"/>
  </si>
  <si>
    <t>敦賀市</t>
    <rPh sb="0" eb="3">
      <t>ツルガシ</t>
    </rPh>
    <phoneticPr fontId="10"/>
  </si>
  <si>
    <t>小浜市</t>
    <rPh sb="0" eb="3">
      <t>オバマシ</t>
    </rPh>
    <phoneticPr fontId="10"/>
  </si>
  <si>
    <t>大野市</t>
    <rPh sb="0" eb="3">
      <t>オオノシ</t>
    </rPh>
    <phoneticPr fontId="10"/>
  </si>
  <si>
    <t>勝山市</t>
    <rPh sb="0" eb="3">
      <t>カツヤマシ</t>
    </rPh>
    <phoneticPr fontId="10"/>
  </si>
  <si>
    <t>鯖江市</t>
    <rPh sb="0" eb="3">
      <t>サバエシ</t>
    </rPh>
    <phoneticPr fontId="10"/>
  </si>
  <si>
    <t>あわら市</t>
    <rPh sb="3" eb="4">
      <t>シ</t>
    </rPh>
    <phoneticPr fontId="10"/>
  </si>
  <si>
    <t>越前市</t>
    <rPh sb="0" eb="3">
      <t>エチゼンシ</t>
    </rPh>
    <phoneticPr fontId="10"/>
  </si>
  <si>
    <t>坂井市</t>
    <rPh sb="0" eb="2">
      <t>サカイ</t>
    </rPh>
    <rPh sb="2" eb="3">
      <t>シ</t>
    </rPh>
    <phoneticPr fontId="10"/>
  </si>
  <si>
    <t>永平寺町</t>
    <rPh sb="0" eb="4">
      <t>エイヘイジチョウ</t>
    </rPh>
    <phoneticPr fontId="10"/>
  </si>
  <si>
    <t>池田町</t>
    <rPh sb="0" eb="3">
      <t>イケダチョウ</t>
    </rPh>
    <phoneticPr fontId="10"/>
  </si>
  <si>
    <t>南越前町</t>
    <rPh sb="0" eb="4">
      <t>ミナミエチゼンチョウ</t>
    </rPh>
    <phoneticPr fontId="10"/>
  </si>
  <si>
    <t>越前町</t>
    <rPh sb="0" eb="3">
      <t>エチゼンチョウ</t>
    </rPh>
    <phoneticPr fontId="10"/>
  </si>
  <si>
    <t>美浜町</t>
    <rPh sb="0" eb="3">
      <t>ミハマチョウ</t>
    </rPh>
    <phoneticPr fontId="10"/>
  </si>
  <si>
    <t>高浜町</t>
    <rPh sb="0" eb="3">
      <t>タカハマチョウ</t>
    </rPh>
    <phoneticPr fontId="10"/>
  </si>
  <si>
    <t>おおい町</t>
    <rPh sb="3" eb="4">
      <t>チョウ</t>
    </rPh>
    <phoneticPr fontId="10"/>
  </si>
  <si>
    <t>若狭町</t>
    <rPh sb="0" eb="3">
      <t>ワカサチョウ</t>
    </rPh>
    <phoneticPr fontId="10"/>
  </si>
  <si>
    <t>県内計</t>
    <rPh sb="0" eb="2">
      <t>ケンナイ</t>
    </rPh>
    <rPh sb="2" eb="3">
      <t>ケイ</t>
    </rPh>
    <phoneticPr fontId="10"/>
  </si>
  <si>
    <t>県外計</t>
    <rPh sb="0" eb="2">
      <t>ケンガイ</t>
    </rPh>
    <rPh sb="2" eb="3">
      <t>ケイ</t>
    </rPh>
    <phoneticPr fontId="10"/>
  </si>
  <si>
    <t>総計</t>
    <rPh sb="0" eb="2">
      <t>ソウケイ</t>
    </rPh>
    <phoneticPr fontId="10"/>
  </si>
  <si>
    <t>施設所在地</t>
    <rPh sb="0" eb="2">
      <t>シセツ</t>
    </rPh>
    <rPh sb="2" eb="5">
      <t>ショザイチ</t>
    </rPh>
    <phoneticPr fontId="10"/>
  </si>
  <si>
    <t>※1：自立は「0」、要支援1・2は「0.375」で計算</t>
    <rPh sb="3" eb="5">
      <t>ジリツ</t>
    </rPh>
    <rPh sb="10" eb="13">
      <t>ヨウシエン</t>
    </rPh>
    <rPh sb="25" eb="27">
      <t>ケイサン</t>
    </rPh>
    <phoneticPr fontId="10"/>
  </si>
  <si>
    <t>（人）</t>
    <rPh sb="1" eb="2">
      <t>ニン</t>
    </rPh>
    <phoneticPr fontId="10"/>
  </si>
  <si>
    <t>※左記の施設名等が判明している場合</t>
    <rPh sb="1" eb="3">
      <t>サキ</t>
    </rPh>
    <rPh sb="4" eb="6">
      <t>シセツ</t>
    </rPh>
    <rPh sb="6" eb="7">
      <t>メイ</t>
    </rPh>
    <rPh sb="7" eb="8">
      <t>トウ</t>
    </rPh>
    <rPh sb="9" eb="11">
      <t>ハンメイ</t>
    </rPh>
    <rPh sb="15" eb="17">
      <t>バアイ</t>
    </rPh>
    <phoneticPr fontId="10"/>
  </si>
  <si>
    <t>将来への不安・老後の安心のため</t>
    <rPh sb="0" eb="2">
      <t>ショウライ</t>
    </rPh>
    <rPh sb="4" eb="6">
      <t>フアン</t>
    </rPh>
    <rPh sb="7" eb="9">
      <t>ロウゴ</t>
    </rPh>
    <rPh sb="10" eb="12">
      <t>アンシン</t>
    </rPh>
    <phoneticPr fontId="2"/>
  </si>
  <si>
    <t>介助や介護が必要</t>
    <rPh sb="0" eb="2">
      <t>カイジョ</t>
    </rPh>
    <rPh sb="3" eb="5">
      <t>カイゴ</t>
    </rPh>
    <rPh sb="6" eb="8">
      <t>ヒツヨウ</t>
    </rPh>
    <phoneticPr fontId="2"/>
  </si>
  <si>
    <t>より快適な居住環境を求めて</t>
    <rPh sb="2" eb="4">
      <t>カイテキ</t>
    </rPh>
    <rPh sb="5" eb="7">
      <t>キョジュウ</t>
    </rPh>
    <rPh sb="7" eb="9">
      <t>カンキョウ</t>
    </rPh>
    <rPh sb="10" eb="11">
      <t>モト</t>
    </rPh>
    <phoneticPr fontId="5"/>
  </si>
  <si>
    <t>不明</t>
    <rPh sb="0" eb="2">
      <t>フメイ</t>
    </rPh>
    <phoneticPr fontId="10"/>
  </si>
  <si>
    <t>人</t>
    <rPh sb="0" eb="1">
      <t>ヒト</t>
    </rPh>
    <phoneticPr fontId="10"/>
  </si>
  <si>
    <t>行の高さの変更、行の削除は可　　行の挿入は不可</t>
    <rPh sb="0" eb="1">
      <t>ギョウ</t>
    </rPh>
    <rPh sb="2" eb="3">
      <t>タカ</t>
    </rPh>
    <rPh sb="5" eb="7">
      <t>ヘンコウ</t>
    </rPh>
    <rPh sb="8" eb="9">
      <t>ギョウ</t>
    </rPh>
    <rPh sb="10" eb="12">
      <t>サクジョ</t>
    </rPh>
    <rPh sb="13" eb="14">
      <t>カ</t>
    </rPh>
    <rPh sb="16" eb="17">
      <t>ギョウ</t>
    </rPh>
    <rPh sb="18" eb="20">
      <t>ソウニュウ</t>
    </rPh>
    <rPh sb="21" eb="23">
      <t>フカ</t>
    </rPh>
    <phoneticPr fontId="2"/>
  </si>
  <si>
    <t>記入戸数</t>
    <rPh sb="0" eb="2">
      <t>キニュウ</t>
    </rPh>
    <rPh sb="2" eb="4">
      <t>コスウ</t>
    </rPh>
    <phoneticPr fontId="2"/>
  </si>
  <si>
    <t>住戸数</t>
    <rPh sb="0" eb="2">
      <t>ジュウコ</t>
    </rPh>
    <rPh sb="2" eb="3">
      <t>スウ</t>
    </rPh>
    <phoneticPr fontId="2"/>
  </si>
  <si>
    <t>専用部分</t>
    <rPh sb="0" eb="2">
      <t>センヨウ</t>
    </rPh>
    <rPh sb="2" eb="4">
      <t>ブブン</t>
    </rPh>
    <phoneticPr fontId="2"/>
  </si>
  <si>
    <t>共益費</t>
    <rPh sb="0" eb="3">
      <t>キョウエキヒ</t>
    </rPh>
    <phoneticPr fontId="2"/>
  </si>
  <si>
    <t>敷金</t>
    <rPh sb="0" eb="2">
      <t>シキキン</t>
    </rPh>
    <phoneticPr fontId="2"/>
  </si>
  <si>
    <t>前払い金</t>
    <rPh sb="0" eb="2">
      <t>マエバラ</t>
    </rPh>
    <rPh sb="3" eb="4">
      <t>キン</t>
    </rPh>
    <phoneticPr fontId="2"/>
  </si>
  <si>
    <t>未記入チェック</t>
    <rPh sb="0" eb="3">
      <t>ミキニュウ</t>
    </rPh>
    <phoneticPr fontId="2"/>
  </si>
  <si>
    <t>面積</t>
    <rPh sb="0" eb="2">
      <t>メンセキ</t>
    </rPh>
    <phoneticPr fontId="2"/>
  </si>
  <si>
    <t>前払金有無</t>
    <rPh sb="0" eb="3">
      <t>マエバライキン</t>
    </rPh>
    <rPh sb="3" eb="5">
      <t>ウム</t>
    </rPh>
    <phoneticPr fontId="2"/>
  </si>
  <si>
    <t>の床面積</t>
    <rPh sb="1" eb="4">
      <t>ユカメンセキ</t>
    </rPh>
    <phoneticPr fontId="2"/>
  </si>
  <si>
    <t>有・無</t>
    <rPh sb="0" eb="1">
      <t>ユウ</t>
    </rPh>
    <rPh sb="2" eb="3">
      <t>ム</t>
    </rPh>
    <phoneticPr fontId="2"/>
  </si>
  <si>
    <t>↓未記入チェック欄</t>
    <rPh sb="1" eb="4">
      <t>ミキニュウ</t>
    </rPh>
    <rPh sb="8" eb="9">
      <t>ラン</t>
    </rPh>
    <phoneticPr fontId="2"/>
  </si>
  <si>
    <t>住</t>
    <rPh sb="0" eb="1">
      <t>ス</t>
    </rPh>
    <phoneticPr fontId="2"/>
  </si>
  <si>
    <t>数</t>
    <rPh sb="0" eb="1">
      <t>カズ</t>
    </rPh>
    <phoneticPr fontId="2"/>
  </si>
  <si>
    <t>面</t>
    <rPh sb="0" eb="1">
      <t>メン</t>
    </rPh>
    <phoneticPr fontId="2"/>
  </si>
  <si>
    <t>賃</t>
    <rPh sb="0" eb="1">
      <t>チン</t>
    </rPh>
    <phoneticPr fontId="2"/>
  </si>
  <si>
    <t>共</t>
    <rPh sb="0" eb="1">
      <t>トモ</t>
    </rPh>
    <phoneticPr fontId="2"/>
  </si>
  <si>
    <t>敷</t>
    <rPh sb="0" eb="1">
      <t>シ</t>
    </rPh>
    <phoneticPr fontId="2"/>
  </si>
  <si>
    <t>前</t>
    <rPh sb="0" eb="1">
      <t>マエ</t>
    </rPh>
    <phoneticPr fontId="2"/>
  </si>
  <si>
    <t>注）面積、家賃、状況把握・生活相談費、共益費、敷金、前払金が全て同じものは、まとめて住戸番号を記載すること。</t>
    <rPh sb="0" eb="1">
      <t>チュウ</t>
    </rPh>
    <rPh sb="2" eb="4">
      <t>メンセキ</t>
    </rPh>
    <rPh sb="5" eb="7">
      <t>ヤチン</t>
    </rPh>
    <rPh sb="8" eb="10">
      <t>ジョウキョウ</t>
    </rPh>
    <rPh sb="10" eb="12">
      <t>ハアク</t>
    </rPh>
    <rPh sb="13" eb="15">
      <t>セイカツ</t>
    </rPh>
    <rPh sb="15" eb="17">
      <t>ソウダン</t>
    </rPh>
    <rPh sb="17" eb="18">
      <t>ヒ</t>
    </rPh>
    <rPh sb="19" eb="22">
      <t>キョウエキヒ</t>
    </rPh>
    <rPh sb="23" eb="25">
      <t>シキキン</t>
    </rPh>
    <rPh sb="26" eb="29">
      <t>マエバライキン</t>
    </rPh>
    <rPh sb="30" eb="31">
      <t>スベ</t>
    </rPh>
    <rPh sb="32" eb="33">
      <t>オナ</t>
    </rPh>
    <rPh sb="42" eb="44">
      <t>ジュウコ</t>
    </rPh>
    <rPh sb="44" eb="46">
      <t>バンゴウ</t>
    </rPh>
    <rPh sb="47" eb="49">
      <t>キサイ</t>
    </rPh>
    <phoneticPr fontId="2"/>
  </si>
  <si>
    <t>↑必要に応じて</t>
    <rPh sb="1" eb="3">
      <t>ヒツヨウ</t>
    </rPh>
    <rPh sb="4" eb="5">
      <t>オウ</t>
    </rPh>
    <phoneticPr fontId="2"/>
  </si>
  <si>
    <t>行の高さ・削除可</t>
    <rPh sb="0" eb="1">
      <t>ギョウ</t>
    </rPh>
    <rPh sb="2" eb="3">
      <t>タカ</t>
    </rPh>
    <rPh sb="5" eb="7">
      <t>サクジョ</t>
    </rPh>
    <rPh sb="7" eb="8">
      <t>カ</t>
    </rPh>
    <phoneticPr fontId="2"/>
  </si>
  <si>
    <t>行の挿入は不可</t>
    <rPh sb="0" eb="1">
      <t>ギョウ</t>
    </rPh>
    <rPh sb="2" eb="4">
      <t>ソウニュウ</t>
    </rPh>
    <rPh sb="5" eb="7">
      <t>フカ</t>
    </rPh>
    <phoneticPr fontId="2"/>
  </si>
  <si>
    <t>桃色セルに適宜記入</t>
    <rPh sb="0" eb="2">
      <t>モモイロ</t>
    </rPh>
    <rPh sb="5" eb="7">
      <t>テキギ</t>
    </rPh>
    <rPh sb="7" eb="9">
      <t>キニュウ</t>
    </rPh>
    <phoneticPr fontId="4"/>
  </si>
  <si>
    <t>桃色セルを適宜記入</t>
    <rPh sb="0" eb="2">
      <t>モモイロ</t>
    </rPh>
    <rPh sb="5" eb="7">
      <t>テキギ</t>
    </rPh>
    <rPh sb="7" eb="9">
      <t>キニュウ</t>
    </rPh>
    <phoneticPr fontId="5"/>
  </si>
  <si>
    <t>住戸番号に「〃」等の文字は使わないこと</t>
    <rPh sb="0" eb="2">
      <t>ジュウコ</t>
    </rPh>
    <rPh sb="2" eb="4">
      <t>バンゴウ</t>
    </rPh>
    <rPh sb="8" eb="9">
      <t>トウ</t>
    </rPh>
    <rPh sb="10" eb="12">
      <t>モジ</t>
    </rPh>
    <rPh sb="13" eb="14">
      <t>ツカ</t>
    </rPh>
    <phoneticPr fontId="4"/>
  </si>
  <si>
    <t>別紙のとおり</t>
    <rPh sb="0" eb="2">
      <t>ベッシ</t>
    </rPh>
    <phoneticPr fontId="8"/>
  </si>
  <si>
    <t>桃色セルを適宜記入</t>
    <rPh sb="0" eb="2">
      <t>モモイロ</t>
    </rPh>
    <rPh sb="5" eb="7">
      <t>テキギ</t>
    </rPh>
    <rPh sb="7" eb="9">
      <t>キニュウ</t>
    </rPh>
    <phoneticPr fontId="2"/>
  </si>
  <si>
    <t>1</t>
    <phoneticPr fontId="8"/>
  </si>
  <si>
    <t>２</t>
    <phoneticPr fontId="8"/>
  </si>
  <si>
    <t>３</t>
    <phoneticPr fontId="8"/>
  </si>
  <si>
    <t>５</t>
    <phoneticPr fontId="8"/>
  </si>
  <si>
    <t>※1</t>
    <phoneticPr fontId="4"/>
  </si>
  <si>
    <t>グループホーム</t>
    <phoneticPr fontId="4"/>
  </si>
  <si>
    <t>※1</t>
    <phoneticPr fontId="4"/>
  </si>
  <si>
    <t>グループホーム</t>
    <phoneticPr fontId="4"/>
  </si>
  <si>
    <t>※1</t>
    <phoneticPr fontId="4"/>
  </si>
  <si>
    <t>サ</t>
    <phoneticPr fontId="2"/>
  </si>
  <si>
    <t>状況把握・
生活相談費</t>
    <rPh sb="0" eb="2">
      <t>ジョウキョウ</t>
    </rPh>
    <rPh sb="2" eb="4">
      <t>ハアク</t>
    </rPh>
    <rPh sb="6" eb="8">
      <t>セイカツ</t>
    </rPh>
    <rPh sb="8" eb="10">
      <t>ソウダン</t>
    </rPh>
    <rPh sb="10" eb="11">
      <t>ヒ</t>
    </rPh>
    <phoneticPr fontId="2"/>
  </si>
  <si>
    <t>施設名称</t>
    <phoneticPr fontId="10"/>
  </si>
  <si>
    <t>平均介護度※1</t>
    <rPh sb="0" eb="2">
      <t>ヘイキン</t>
    </rPh>
    <rPh sb="2" eb="4">
      <t>カイゴ</t>
    </rPh>
    <rPh sb="4" eb="5">
      <t>ド</t>
    </rPh>
    <phoneticPr fontId="10"/>
  </si>
  <si>
    <t>うちグループホーム</t>
    <phoneticPr fontId="2"/>
  </si>
  <si>
    <t>その他（</t>
    <phoneticPr fontId="2"/>
  </si>
  <si>
    <t>）</t>
    <phoneticPr fontId="10"/>
  </si>
  <si>
    <t>26名以上いる場合は、42行目以降に記入</t>
    <rPh sb="2" eb="5">
      <t>メイイジョウ</t>
    </rPh>
    <rPh sb="7" eb="9">
      <t>バアイ</t>
    </rPh>
    <rPh sb="13" eb="17">
      <t>ギョウメイコウ</t>
    </rPh>
    <rPh sb="18" eb="20">
      <t>キニュウ</t>
    </rPh>
    <phoneticPr fontId="10"/>
  </si>
  <si>
    <t>男</t>
    <rPh sb="0" eb="1">
      <t>オトコ</t>
    </rPh>
    <phoneticPr fontId="2"/>
  </si>
  <si>
    <t>女</t>
    <rPh sb="0" eb="1">
      <t>オンナ</t>
    </rPh>
    <phoneticPr fontId="2"/>
  </si>
  <si>
    <t>合計チェック</t>
    <rPh sb="0" eb="2">
      <t>ゴウケイ</t>
    </rPh>
    <phoneticPr fontId="2"/>
  </si>
  <si>
    <t>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</si>
  <si>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</si>
  <si>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</si>
  <si>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</si>
  <si>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</si>
  <si>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</si>
  <si>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</si>
  <si>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</si>
  <si>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</si>
  <si>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自立</t>
    <rPh sb="0" eb="2">
      <t>ジリツ</t>
    </rPh>
    <phoneticPr fontId="2"/>
  </si>
  <si>
    <t>支1</t>
    <rPh sb="0" eb="1">
      <t>シ</t>
    </rPh>
    <phoneticPr fontId="2"/>
  </si>
  <si>
    <t>支2</t>
    <rPh sb="0" eb="1">
      <t>シ</t>
    </rPh>
    <phoneticPr fontId="2"/>
  </si>
  <si>
    <t>介1</t>
    <rPh sb="0" eb="1">
      <t>カイ</t>
    </rPh>
    <phoneticPr fontId="2"/>
  </si>
  <si>
    <t>介2</t>
    <rPh sb="0" eb="1">
      <t>カイ</t>
    </rPh>
    <phoneticPr fontId="2"/>
  </si>
  <si>
    <t>介3</t>
    <rPh sb="0" eb="1">
      <t>カイ</t>
    </rPh>
    <phoneticPr fontId="2"/>
  </si>
  <si>
    <t>介4</t>
    <rPh sb="0" eb="1">
      <t>カイ</t>
    </rPh>
    <phoneticPr fontId="2"/>
  </si>
  <si>
    <t>介5</t>
    <rPh sb="0" eb="1">
      <t>カイ</t>
    </rPh>
    <phoneticPr fontId="2"/>
  </si>
  <si>
    <t>独居</t>
    <rPh sb="0" eb="2">
      <t>ドッキョ</t>
    </rPh>
    <phoneticPr fontId="2"/>
  </si>
  <si>
    <t>高齢者夫婦のみ世帯</t>
    <rPh sb="0" eb="3">
      <t>コウレイシャ</t>
    </rPh>
    <rPh sb="3" eb="5">
      <t>フウフ</t>
    </rPh>
    <rPh sb="7" eb="9">
      <t>セタイ</t>
    </rPh>
    <phoneticPr fontId="2"/>
  </si>
  <si>
    <t>多世帯同居（日中独居）</t>
    <rPh sb="0" eb="1">
      <t>タ</t>
    </rPh>
    <rPh sb="1" eb="3">
      <t>セタイ</t>
    </rPh>
    <rPh sb="3" eb="5">
      <t>ドウキョ</t>
    </rPh>
    <rPh sb="6" eb="8">
      <t>ニッチュウ</t>
    </rPh>
    <rPh sb="8" eb="10">
      <t>ドッキョ</t>
    </rPh>
    <phoneticPr fontId="2"/>
  </si>
  <si>
    <t>多世帯同居（日中同居）</t>
    <rPh sb="0" eb="1">
      <t>タ</t>
    </rPh>
    <rPh sb="1" eb="3">
      <t>セタイ</t>
    </rPh>
    <rPh sb="3" eb="5">
      <t>ドウキョ</t>
    </rPh>
    <rPh sb="6" eb="8">
      <t>ニッチュウ</t>
    </rPh>
    <rPh sb="8" eb="10">
      <t>ドウキョ</t>
    </rPh>
    <phoneticPr fontId="2"/>
  </si>
  <si>
    <t>病院</t>
    <rPh sb="0" eb="2">
      <t>ビョウイン</t>
    </rPh>
    <phoneticPr fontId="2"/>
  </si>
  <si>
    <t>介護施設（種類不明）</t>
    <rPh sb="0" eb="2">
      <t>カイゴ</t>
    </rPh>
    <rPh sb="2" eb="4">
      <t>シセツ</t>
    </rPh>
    <rPh sb="5" eb="7">
      <t>シュルイ</t>
    </rPh>
    <rPh sb="7" eb="9">
      <t>フメイ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</si>
  <si>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</si>
  <si>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</si>
  <si>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</si>
  <si>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</si>
  <si>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</si>
  <si>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グループホーム</t>
    <phoneticPr fontId="2"/>
  </si>
  <si>
    <t>有料老人ホーム</t>
    <rPh sb="0" eb="2">
      <t>ユウリョウ</t>
    </rPh>
    <rPh sb="2" eb="4">
      <t>ロウジン</t>
    </rPh>
    <phoneticPr fontId="2"/>
  </si>
  <si>
    <t>他のサ高住</t>
    <rPh sb="0" eb="1">
      <t>タ</t>
    </rPh>
    <rPh sb="3" eb="4">
      <t>コウ</t>
    </rPh>
    <rPh sb="4" eb="5">
      <t>ジュウ</t>
    </rPh>
    <phoneticPr fontId="2"/>
  </si>
  <si>
    <t>同サ高住内から部屋移動</t>
    <rPh sb="0" eb="1">
      <t>ドウ</t>
    </rPh>
    <rPh sb="2" eb="3">
      <t>コウ</t>
    </rPh>
    <rPh sb="3" eb="4">
      <t>ジュウ</t>
    </rPh>
    <rPh sb="4" eb="5">
      <t>ウチ</t>
    </rPh>
    <rPh sb="7" eb="9">
      <t>ヘヤ</t>
    </rPh>
    <rPh sb="9" eb="11">
      <t>イドウ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</si>
  <si>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</si>
  <si>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</si>
  <si>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より快適な居住環境を求めて</t>
    <rPh sb="2" eb="4">
      <t>カイテキ</t>
    </rPh>
    <rPh sb="5" eb="7">
      <t>キョジュウ</t>
    </rPh>
    <rPh sb="7" eb="9">
      <t>カンキョウ</t>
    </rPh>
    <rPh sb="10" eb="11">
      <t>モト</t>
    </rPh>
    <phoneticPr fontId="2"/>
  </si>
  <si>
    <t>病院に入院</t>
    <rPh sb="0" eb="2">
      <t>ビョウイン</t>
    </rPh>
    <rPh sb="3" eb="5">
      <t>ニュウイン</t>
    </rPh>
    <phoneticPr fontId="2"/>
  </si>
  <si>
    <t>同サ高住内で部屋移動</t>
    <rPh sb="0" eb="1">
      <t>ドウ</t>
    </rPh>
    <rPh sb="2" eb="3">
      <t>コウ</t>
    </rPh>
    <rPh sb="3" eb="4">
      <t>ジュウ</t>
    </rPh>
    <rPh sb="4" eb="5">
      <t>ナイ</t>
    </rPh>
    <rPh sb="6" eb="8">
      <t>ヘヤ</t>
    </rPh>
    <rPh sb="8" eb="10">
      <t>イドウ</t>
    </rPh>
    <phoneticPr fontId="2"/>
  </si>
  <si>
    <t>100～</t>
    <phoneticPr fontId="10"/>
  </si>
  <si>
    <t>水色セルに記入</t>
    <rPh sb="0" eb="2">
      <t>ミズイロ</t>
    </rPh>
    <rPh sb="5" eb="7">
      <t>キニュウ</t>
    </rPh>
    <phoneticPr fontId="6"/>
  </si>
  <si>
    <t>　　＜報告者（届出事業者）＞</t>
    <rPh sb="3" eb="6">
      <t>ホウコクシャ</t>
    </rPh>
    <rPh sb="7" eb="9">
      <t>トドケデ</t>
    </rPh>
    <rPh sb="9" eb="12">
      <t>ジギョウシャ</t>
    </rPh>
    <phoneticPr fontId="6"/>
  </si>
  <si>
    <t>有料老人ホーム管理状況報告書</t>
    <rPh sb="0" eb="2">
      <t>ユウリョウ</t>
    </rPh>
    <rPh sb="2" eb="4">
      <t>ロウジン</t>
    </rPh>
    <rPh sb="7" eb="9">
      <t>カンリ</t>
    </rPh>
    <rPh sb="9" eb="11">
      <t>ジョウキョウ</t>
    </rPh>
    <rPh sb="11" eb="14">
      <t>ホウコクショ</t>
    </rPh>
    <phoneticPr fontId="8"/>
  </si>
  <si>
    <t>有料老人ホームの住所</t>
    <rPh sb="0" eb="2">
      <t>ユウリョウ</t>
    </rPh>
    <rPh sb="2" eb="4">
      <t>ロウジン</t>
    </rPh>
    <rPh sb="8" eb="10">
      <t>ジュウショ</t>
    </rPh>
    <phoneticPr fontId="8"/>
  </si>
  <si>
    <t>有料老人ホームの名称</t>
    <rPh sb="0" eb="2">
      <t>ユウリョウ</t>
    </rPh>
    <rPh sb="2" eb="4">
      <t>ロウジン</t>
    </rPh>
    <rPh sb="8" eb="10">
      <t>メイショウ</t>
    </rPh>
    <phoneticPr fontId="8"/>
  </si>
  <si>
    <t>届出年月日</t>
    <rPh sb="0" eb="2">
      <t>トドケデ</t>
    </rPh>
    <rPh sb="2" eb="5">
      <t>ネンガッピ</t>
    </rPh>
    <phoneticPr fontId="8"/>
  </si>
  <si>
    <t>人</t>
    <rPh sb="0" eb="1">
      <t>ニン</t>
    </rPh>
    <phoneticPr fontId="10"/>
  </si>
  <si>
    <t>定員</t>
    <rPh sb="0" eb="2">
      <t>テイイン</t>
    </rPh>
    <phoneticPr fontId="10"/>
  </si>
  <si>
    <t>名称</t>
    <rPh sb="0" eb="2">
      <t>メイショウ</t>
    </rPh>
    <phoneticPr fontId="10"/>
  </si>
  <si>
    <t>入居居室</t>
    <rPh sb="0" eb="2">
      <t>ニュウキョ</t>
    </rPh>
    <rPh sb="2" eb="4">
      <t>キョシツ</t>
    </rPh>
    <phoneticPr fontId="10"/>
  </si>
  <si>
    <t>空き居室</t>
    <rPh sb="0" eb="1">
      <t>ア</t>
    </rPh>
    <rPh sb="2" eb="4">
      <t>キョシツ</t>
    </rPh>
    <phoneticPr fontId="10"/>
  </si>
  <si>
    <t>有料老人ホームの名称</t>
    <rPh sb="0" eb="2">
      <t>ユウリョウ</t>
    </rPh>
    <rPh sb="2" eb="4">
      <t>ロウジン</t>
    </rPh>
    <rPh sb="8" eb="10">
      <t>メイショウ</t>
    </rPh>
    <phoneticPr fontId="4"/>
  </si>
  <si>
    <t>有料老人ホームの名称</t>
    <rPh sb="0" eb="2">
      <t>ユウリョウ</t>
    </rPh>
    <rPh sb="2" eb="4">
      <t>ロウジン</t>
    </rPh>
    <rPh sb="8" eb="10">
      <t>メイショウ</t>
    </rPh>
    <phoneticPr fontId="2"/>
  </si>
  <si>
    <t>福井　太郎</t>
    <rPh sb="0" eb="2">
      <t>フクイ</t>
    </rPh>
    <rPh sb="3" eb="5">
      <t>タロウ</t>
    </rPh>
    <phoneticPr fontId="6"/>
  </si>
  <si>
    <t>101</t>
    <phoneticPr fontId="4"/>
  </si>
  <si>
    <t>女</t>
  </si>
  <si>
    <t>福井市</t>
  </si>
  <si>
    <t>要介護2</t>
  </si>
  <si>
    <t>102</t>
    <phoneticPr fontId="2"/>
  </si>
  <si>
    <t>男</t>
  </si>
  <si>
    <t>小浜市</t>
  </si>
  <si>
    <t>自立</t>
  </si>
  <si>
    <t>103</t>
    <phoneticPr fontId="2"/>
  </si>
  <si>
    <t>あわら市</t>
  </si>
  <si>
    <t>要介護4</t>
  </si>
  <si>
    <t>105</t>
    <phoneticPr fontId="2"/>
  </si>
  <si>
    <t>106</t>
    <phoneticPr fontId="2"/>
  </si>
  <si>
    <t>県外</t>
  </si>
  <si>
    <t>要支援1</t>
  </si>
  <si>
    <t>大阪府堺市</t>
    <rPh sb="0" eb="3">
      <t>オオサカフ</t>
    </rPh>
    <rPh sb="3" eb="5">
      <t>サカイシ</t>
    </rPh>
    <phoneticPr fontId="2"/>
  </si>
  <si>
    <t>107</t>
    <phoneticPr fontId="2"/>
  </si>
  <si>
    <t>愛知県名古屋市</t>
    <rPh sb="0" eb="3">
      <t>アイチケン</t>
    </rPh>
    <rPh sb="3" eb="7">
      <t>ナゴヤシ</t>
    </rPh>
    <phoneticPr fontId="2"/>
  </si>
  <si>
    <t>108</t>
    <phoneticPr fontId="2"/>
  </si>
  <si>
    <t>110</t>
    <phoneticPr fontId="2"/>
  </si>
  <si>
    <t>要介護3</t>
  </si>
  <si>
    <t>サ高住</t>
    <rPh sb="1" eb="2">
      <t>タカ</t>
    </rPh>
    <rPh sb="2" eb="3">
      <t>ス</t>
    </rPh>
    <phoneticPr fontId="2"/>
  </si>
  <si>
    <t>111</t>
    <phoneticPr fontId="2"/>
  </si>
  <si>
    <t>坂井市</t>
  </si>
  <si>
    <t>要介護5</t>
  </si>
  <si>
    <t>同有料老人ホーム内から部屋移動</t>
    <rPh sb="0" eb="1">
      <t>ドウ</t>
    </rPh>
    <rPh sb="1" eb="3">
      <t>ユウリョウ</t>
    </rPh>
    <rPh sb="3" eb="5">
      <t>ロウジン</t>
    </rPh>
    <rPh sb="8" eb="9">
      <t>ウチ</t>
    </rPh>
    <rPh sb="11" eb="13">
      <t>ヘヤ</t>
    </rPh>
    <rPh sb="13" eb="15">
      <t>イドウ</t>
    </rPh>
    <phoneticPr fontId="2"/>
  </si>
  <si>
    <t>112</t>
    <phoneticPr fontId="2"/>
  </si>
  <si>
    <t>要支援2</t>
  </si>
  <si>
    <t>石川県小松市</t>
    <rPh sb="0" eb="3">
      <t>イシカワケン</t>
    </rPh>
    <rPh sb="3" eb="6">
      <t>コマツシ</t>
    </rPh>
    <phoneticPr fontId="2"/>
  </si>
  <si>
    <t>113</t>
    <phoneticPr fontId="2"/>
  </si>
  <si>
    <t>大野市</t>
  </si>
  <si>
    <t>115</t>
    <phoneticPr fontId="2"/>
  </si>
  <si>
    <t>116</t>
    <phoneticPr fontId="2"/>
  </si>
  <si>
    <t>要介護1</t>
  </si>
  <si>
    <t>神奈川県横浜市</t>
    <rPh sb="0" eb="4">
      <t>カナガワケン</t>
    </rPh>
    <rPh sb="4" eb="7">
      <t>ヨコハマシ</t>
    </rPh>
    <phoneticPr fontId="2"/>
  </si>
  <si>
    <t>117</t>
    <phoneticPr fontId="2"/>
  </si>
  <si>
    <t>118</t>
    <phoneticPr fontId="2"/>
  </si>
  <si>
    <t>120</t>
    <phoneticPr fontId="2"/>
  </si>
  <si>
    <t>121</t>
    <phoneticPr fontId="2"/>
  </si>
  <si>
    <t>永平寺町</t>
  </si>
  <si>
    <t>122</t>
    <phoneticPr fontId="2"/>
  </si>
  <si>
    <t>敦賀市</t>
  </si>
  <si>
    <t>123</t>
    <phoneticPr fontId="2"/>
  </si>
  <si>
    <t>125</t>
    <phoneticPr fontId="2"/>
  </si>
  <si>
    <t>グループホーム</t>
  </si>
  <si>
    <t>101,102,103,105,106,107,108,
110,111,112</t>
    <phoneticPr fontId="2"/>
  </si>
  <si>
    <t>無</t>
  </si>
  <si>
    <t>113,115,116,117,118,120,121,
122,123,125</t>
    <phoneticPr fontId="2"/>
  </si>
  <si>
    <t>（愛知県名古屋市）</t>
    <rPh sb="1" eb="4">
      <t>アイチケン</t>
    </rPh>
    <rPh sb="4" eb="8">
      <t>ナゴヤシ</t>
    </rPh>
    <phoneticPr fontId="10"/>
  </si>
  <si>
    <t>（大阪府堺市）</t>
    <rPh sb="1" eb="4">
      <t>オオサカフ</t>
    </rPh>
    <rPh sb="4" eb="6">
      <t>サカイシ</t>
    </rPh>
    <phoneticPr fontId="10"/>
  </si>
  <si>
    <t>（石川県小松市）</t>
    <rPh sb="1" eb="4">
      <t>イシカワケン</t>
    </rPh>
    <rPh sb="4" eb="7">
      <t>コマツシ</t>
    </rPh>
    <phoneticPr fontId="10"/>
  </si>
  <si>
    <t>（神奈川県横浜市）</t>
    <rPh sb="1" eb="5">
      <t>カナガワケン</t>
    </rPh>
    <rPh sb="5" eb="8">
      <t>ヨコハマシ</t>
    </rPh>
    <phoneticPr fontId="10"/>
  </si>
  <si>
    <t>「有料老人ホーム」入居者の状況</t>
    <rPh sb="1" eb="3">
      <t>ユウリョウ</t>
    </rPh>
    <rPh sb="3" eb="5">
      <t>ロウジン</t>
    </rPh>
    <rPh sb="9" eb="11">
      <t>ニュウキョ</t>
    </rPh>
    <rPh sb="11" eb="12">
      <t>モノ</t>
    </rPh>
    <rPh sb="13" eb="15">
      <t>ジョウキョウ</t>
    </rPh>
    <phoneticPr fontId="2"/>
  </si>
  <si>
    <t>法人名</t>
    <rPh sb="0" eb="2">
      <t>ホウジン</t>
    </rPh>
    <rPh sb="2" eb="3">
      <t>メイ</t>
    </rPh>
    <phoneticPr fontId="6"/>
  </si>
  <si>
    <t>代表者名</t>
    <rPh sb="0" eb="3">
      <t>ダイヒョウシャ</t>
    </rPh>
    <rPh sb="3" eb="4">
      <t>メイ</t>
    </rPh>
    <phoneticPr fontId="6"/>
  </si>
  <si>
    <t>１　入居状況</t>
    <rPh sb="2" eb="4">
      <t>ニュウキョ</t>
    </rPh>
    <rPh sb="4" eb="6">
      <t>ジョウキョウ</t>
    </rPh>
    <phoneticPr fontId="2"/>
  </si>
  <si>
    <t>２　退去状況</t>
    <rPh sb="2" eb="4">
      <t>タイキョ</t>
    </rPh>
    <rPh sb="4" eb="6">
      <t>ジョウキョウ</t>
    </rPh>
    <phoneticPr fontId="2"/>
  </si>
  <si>
    <t>１　入居状況</t>
    <phoneticPr fontId="2"/>
  </si>
  <si>
    <t>２　退去状況</t>
    <phoneticPr fontId="2"/>
  </si>
  <si>
    <t>３　入居者から受領する金銭</t>
    <phoneticPr fontId="2"/>
  </si>
  <si>
    <t>総括表</t>
    <rPh sb="0" eb="3">
      <t>ソウカツヒョウ</t>
    </rPh>
    <phoneticPr fontId="4"/>
  </si>
  <si>
    <t>１　入居者数</t>
    <rPh sb="2" eb="5">
      <t>ニュウキョシャ</t>
    </rPh>
    <rPh sb="5" eb="6">
      <t>スウ</t>
    </rPh>
    <phoneticPr fontId="2"/>
  </si>
  <si>
    <t>２　入居前の状況</t>
    <rPh sb="2" eb="4">
      <t>ニュウキョ</t>
    </rPh>
    <rPh sb="4" eb="5">
      <t>マエ</t>
    </rPh>
    <rPh sb="6" eb="8">
      <t>ジョウキョウ</t>
    </rPh>
    <phoneticPr fontId="2"/>
  </si>
  <si>
    <t>３　入居の主な動機</t>
    <rPh sb="2" eb="4">
      <t>ニュウキョ</t>
    </rPh>
    <rPh sb="5" eb="6">
      <t>オモ</t>
    </rPh>
    <rPh sb="7" eb="9">
      <t>ドウキ</t>
    </rPh>
    <phoneticPr fontId="2"/>
  </si>
  <si>
    <t>４　退去後の状況</t>
    <rPh sb="2" eb="4">
      <t>タイキョ</t>
    </rPh>
    <rPh sb="4" eb="5">
      <t>ゴ</t>
    </rPh>
    <rPh sb="6" eb="8">
      <t>ジョウキョウ</t>
    </rPh>
    <phoneticPr fontId="2"/>
  </si>
  <si>
    <t>　福井市長 様</t>
    <rPh sb="1" eb="3">
      <t>フクイ</t>
    </rPh>
    <rPh sb="3" eb="4">
      <t>シ</t>
    </rPh>
    <rPh sb="4" eb="5">
      <t>チョウ</t>
    </rPh>
    <rPh sb="6" eb="7">
      <t>サマ</t>
    </rPh>
    <phoneticPr fontId="6"/>
  </si>
  <si>
    <t>福井市地域包括ケア推進課</t>
    <rPh sb="0" eb="3">
      <t>フクイシ</t>
    </rPh>
    <rPh sb="3" eb="5">
      <t>チイキ</t>
    </rPh>
    <rPh sb="5" eb="7">
      <t>ホウカツ</t>
    </rPh>
    <rPh sb="9" eb="11">
      <t>スイシン</t>
    </rPh>
    <rPh sb="11" eb="12">
      <t>カ</t>
    </rPh>
    <phoneticPr fontId="6"/>
  </si>
  <si>
    <t>福井市大手3-10-1</t>
    <rPh sb="0" eb="3">
      <t>フクイシ</t>
    </rPh>
    <rPh sb="3" eb="5">
      <t>オオテ</t>
    </rPh>
    <phoneticPr fontId="6"/>
  </si>
  <si>
    <t>老人福祉法第２９条第９項および福井市有料老人ホーム設置運営指導指針第１４条の規定に</t>
    <rPh sb="0" eb="2">
      <t>ロウジン</t>
    </rPh>
    <rPh sb="2" eb="4">
      <t>フクシ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5" eb="17">
      <t>フクイ</t>
    </rPh>
    <rPh sb="17" eb="18">
      <t>シ</t>
    </rPh>
    <rPh sb="18" eb="20">
      <t>ユウリョウ</t>
    </rPh>
    <rPh sb="20" eb="22">
      <t>ロウジン</t>
    </rPh>
    <rPh sb="25" eb="27">
      <t>セッチ</t>
    </rPh>
    <rPh sb="27" eb="29">
      <t>ウンエイ</t>
    </rPh>
    <rPh sb="29" eb="31">
      <t>シドウ</t>
    </rPh>
    <rPh sb="31" eb="33">
      <t>シシン</t>
    </rPh>
    <rPh sb="33" eb="34">
      <t>ダイ</t>
    </rPh>
    <rPh sb="36" eb="37">
      <t>ジョウ</t>
    </rPh>
    <rPh sb="38" eb="40">
      <t>キテイ</t>
    </rPh>
    <phoneticPr fontId="6"/>
  </si>
  <si>
    <t>有料老人ホーム　○○○</t>
    <rPh sb="0" eb="2">
      <t>ユウリョウ</t>
    </rPh>
    <rPh sb="2" eb="4">
      <t>ロウジン</t>
    </rPh>
    <phoneticPr fontId="6"/>
  </si>
  <si>
    <t>福井県福井市大手3-10-1</t>
    <rPh sb="0" eb="3">
      <t>フクイケン</t>
    </rPh>
    <rPh sb="3" eb="6">
      <t>フクイシ</t>
    </rPh>
    <rPh sb="6" eb="8">
      <t>オオテ</t>
    </rPh>
    <phoneticPr fontId="6"/>
  </si>
  <si>
    <t>有料老人ホーム　○○○</t>
    <rPh sb="0" eb="2">
      <t>ユウリョウ</t>
    </rPh>
    <rPh sb="2" eb="4">
      <t>ロウジン</t>
    </rPh>
    <phoneticPr fontId="4"/>
  </si>
  <si>
    <t>令和５年７月   日</t>
    <rPh sb="3" eb="4">
      <t>ネン</t>
    </rPh>
    <rPh sb="5" eb="6">
      <t>ガツ</t>
    </rPh>
    <rPh sb="9" eb="10">
      <t>ニチ</t>
    </rPh>
    <phoneticPr fontId="2"/>
  </si>
  <si>
    <t>　基づき、下記のとおり有料老人ホームの管理等の状況（令和５年７月１日現在）を報告します。</t>
    <rPh sb="1" eb="2">
      <t>モト</t>
    </rPh>
    <rPh sb="5" eb="7">
      <t>カキ</t>
    </rPh>
    <rPh sb="11" eb="13">
      <t>ユウリョウ</t>
    </rPh>
    <rPh sb="13" eb="15">
      <t>ロウジン</t>
    </rPh>
    <rPh sb="19" eb="21">
      <t>カンリ</t>
    </rPh>
    <rPh sb="21" eb="22">
      <t>トウ</t>
    </rPh>
    <rPh sb="23" eb="25">
      <t>ジョウキョウ</t>
    </rPh>
    <rPh sb="29" eb="30">
      <t>ネン</t>
    </rPh>
    <rPh sb="31" eb="32">
      <t>ガツ</t>
    </rPh>
    <rPh sb="33" eb="34">
      <t>ニチ</t>
    </rPh>
    <rPh sb="34" eb="36">
      <t>ゲンザイ</t>
    </rPh>
    <rPh sb="38" eb="40">
      <t>ホウコク</t>
    </rPh>
    <phoneticPr fontId="6"/>
  </si>
  <si>
    <t>注）令和5年7月1日現在の入居者を記載すること。</t>
    <rPh sb="0" eb="1">
      <t>チュウ</t>
    </rPh>
    <rPh sb="7" eb="8">
      <t>ガツ</t>
    </rPh>
    <rPh sb="9" eb="10">
      <t>ニチ</t>
    </rPh>
    <rPh sb="10" eb="12">
      <t>ゲンザイ</t>
    </rPh>
    <rPh sb="13" eb="16">
      <t>ニュウキョシャ</t>
    </rPh>
    <rPh sb="17" eb="19">
      <t>キサイ</t>
    </rPh>
    <phoneticPr fontId="4"/>
  </si>
  <si>
    <t>注）令和4年7月2日から令和5年7月1日までの退去者を記載すること。</t>
    <rPh sb="0" eb="1">
      <t>チュウ</t>
    </rPh>
    <rPh sb="2" eb="4">
      <t>レイワ</t>
    </rPh>
    <rPh sb="5" eb="6">
      <t>ネン</t>
    </rPh>
    <rPh sb="6" eb="7">
      <t>ヘイネン</t>
    </rPh>
    <rPh sb="7" eb="8">
      <t>ガツ</t>
    </rPh>
    <rPh sb="9" eb="10">
      <t>ニチ</t>
    </rPh>
    <rPh sb="17" eb="18">
      <t>ガツ</t>
    </rPh>
    <rPh sb="19" eb="20">
      <t>ニチ</t>
    </rPh>
    <rPh sb="23" eb="25">
      <t>タイキョ</t>
    </rPh>
    <rPh sb="25" eb="26">
      <t>シャ</t>
    </rPh>
    <rPh sb="27" eb="29">
      <t>キサイ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</si>
</sst>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¥&quot;#,##0;[Red]&quot;¥&quot;\-#,##0"/>
    <numFmt numFmtId="176" formatCode="General&quot;戸&quot;"/>
    <numFmt numFmtId="177" formatCode="[$-411]ggge&quot;年&quot;m&quot;月&quot;d&quot;日現在&quot;"/>
    <numFmt numFmtId="178" formatCode="0.00&quot;㎡&quot;"/>
    <numFmt numFmtId="179" formatCode="[$-411]ge\.m\.d;@"/>
    <numFmt numFmtId="180" formatCode="0&quot;歳&quot;"/>
    <numFmt numFmtId="181" formatCode="&quot;建&quot;&quot;第&quot;\ 0\ &quot;号&quot;"/>
    <numFmt numFmtId="182" formatCode="[$-411]ggge&quot;年&quot;m&quot;月&quot;d&quot;日&quot;;@"/>
    <numFmt numFmtId="183" formatCode="&quot;¥&quot;#,##0_);[Red]\(&quot;¥&quot;#,##0\)"/>
    <numFmt numFmtId="184" formatCode="0.00_ "/>
    <numFmt numFmtId="185" formatCode="0.0_ "/>
    <numFmt numFmtId="186" formatCode="#,###"/>
  </numFmts>
  <fonts count="2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rgb="FFFF0000"/>
      <name val="BIZ UDP明朝 Medium"/>
      <family val="1"/>
      <charset val="128"/>
    </font>
    <font>
      <sz val="10.5"/>
      <color rgb="FFFF0000"/>
      <name val="BIZ UDP明朝 Medium"/>
      <family val="1"/>
      <charset val="128"/>
    </font>
    <font>
      <sz val="12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color rgb="FFFF0000"/>
      <name val="BIZ UDP明朝 Medium"/>
      <family val="1"/>
      <charset val="128"/>
    </font>
    <font>
      <sz val="10"/>
      <name val="BIZ UDP明朝 Medium"/>
      <family val="1"/>
      <charset val="128"/>
    </font>
    <font>
      <b/>
      <i/>
      <sz val="10"/>
      <color rgb="FFFF0000"/>
      <name val="BIZ UDP明朝 Medium"/>
      <family val="1"/>
      <charset val="128"/>
    </font>
    <font>
      <sz val="8"/>
      <name val="BIZ UDP明朝 Medium"/>
      <family val="1"/>
      <charset val="128"/>
    </font>
    <font>
      <sz val="10.5"/>
      <name val="BIZ UDP明朝 Medium"/>
      <family val="1"/>
      <charset val="128"/>
    </font>
    <font>
      <sz val="14"/>
      <name val="BIZ UDP明朝 Medium"/>
      <family val="1"/>
      <charset val="128"/>
    </font>
    <font>
      <i/>
      <sz val="10"/>
      <color rgb="FFFF0000"/>
      <name val="BIZ UDP明朝 Medium"/>
      <family val="1"/>
      <charset val="128"/>
    </font>
    <font>
      <sz val="9"/>
      <name val="BIZ UDP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505">
    <xf numFmtId="0" fontId="0" fillId="0" borderId="0" xfId="0">
      <alignment vertical="center"/>
    </xf>
    <xf numFmtId="0" fontId="7" fillId="0" borderId="0" xfId="3" applyFont="1" applyAlignment="1">
      <alignment vertical="center"/>
    </xf>
    <xf numFmtId="181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 shrinkToFit="1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3" fillId="0" borderId="23" xfId="0" applyFont="1" applyBorder="1">
      <alignment vertical="center"/>
    </xf>
    <xf numFmtId="183" fontId="15" fillId="0" borderId="23" xfId="0" applyNumberFormat="1" applyFont="1" applyBorder="1">
      <alignment vertical="center"/>
    </xf>
    <xf numFmtId="0" fontId="15" fillId="0" borderId="23" xfId="0" applyFont="1" applyBorder="1">
      <alignment vertical="center"/>
    </xf>
    <xf numFmtId="0" fontId="13" fillId="0" borderId="24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4" fillId="0" borderId="17" xfId="0" applyFont="1" applyBorder="1">
      <alignment vertical="center"/>
    </xf>
    <xf numFmtId="0" fontId="13" fillId="0" borderId="10" xfId="0" applyFont="1" applyBorder="1" applyAlignment="1">
      <alignment vertical="center" shrinkToFit="1"/>
    </xf>
    <xf numFmtId="0" fontId="13" fillId="0" borderId="25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27" xfId="0" applyFont="1" applyBorder="1">
      <alignment vertical="center"/>
    </xf>
    <xf numFmtId="57" fontId="13" fillId="0" borderId="32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57" fontId="13" fillId="0" borderId="33" xfId="0" applyNumberFormat="1" applyFont="1" applyBorder="1" applyAlignment="1">
      <alignment horizontal="center" vertical="center"/>
    </xf>
    <xf numFmtId="57" fontId="13" fillId="0" borderId="36" xfId="0" applyNumberFormat="1" applyFont="1" applyBorder="1" applyAlignment="1">
      <alignment horizontal="center" vertical="center"/>
    </xf>
    <xf numFmtId="0" fontId="13" fillId="0" borderId="37" xfId="0" applyFont="1" applyBorder="1">
      <alignment vertical="center"/>
    </xf>
    <xf numFmtId="0" fontId="13" fillId="0" borderId="38" xfId="0" applyFont="1" applyBorder="1">
      <alignment vertical="center"/>
    </xf>
    <xf numFmtId="0" fontId="13" fillId="0" borderId="34" xfId="0" applyFont="1" applyBorder="1">
      <alignment vertical="center"/>
    </xf>
    <xf numFmtId="0" fontId="13" fillId="0" borderId="33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47" xfId="0" applyFont="1" applyBorder="1">
      <alignment vertical="center"/>
    </xf>
    <xf numFmtId="0" fontId="13" fillId="0" borderId="48" xfId="0" applyFont="1" applyBorder="1">
      <alignment vertical="center"/>
    </xf>
    <xf numFmtId="0" fontId="13" fillId="0" borderId="49" xfId="0" applyFont="1" applyBorder="1">
      <alignment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52" xfId="0" applyFont="1" applyBorder="1">
      <alignment vertical="center"/>
    </xf>
    <xf numFmtId="0" fontId="13" fillId="0" borderId="20" xfId="0" applyFont="1" applyBorder="1" applyAlignment="1">
      <alignment vertical="center" shrinkToFit="1"/>
    </xf>
    <xf numFmtId="0" fontId="13" fillId="0" borderId="21" xfId="0" applyFont="1" applyBorder="1" applyAlignment="1">
      <alignment vertical="center" shrinkToFit="1"/>
    </xf>
    <xf numFmtId="0" fontId="13" fillId="0" borderId="53" xfId="0" applyFont="1" applyBorder="1" applyAlignment="1">
      <alignment vertical="center" shrinkToFit="1"/>
    </xf>
    <xf numFmtId="0" fontId="13" fillId="0" borderId="54" xfId="0" applyFont="1" applyBorder="1">
      <alignment vertical="center"/>
    </xf>
    <xf numFmtId="0" fontId="13" fillId="0" borderId="32" xfId="0" applyFont="1" applyBorder="1">
      <alignment vertical="center"/>
    </xf>
    <xf numFmtId="0" fontId="13" fillId="0" borderId="8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13" fillId="0" borderId="55" xfId="0" applyFont="1" applyBorder="1">
      <alignment vertical="center"/>
    </xf>
    <xf numFmtId="0" fontId="13" fillId="0" borderId="56" xfId="0" applyFont="1" applyBorder="1">
      <alignment vertical="center"/>
    </xf>
    <xf numFmtId="0" fontId="13" fillId="0" borderId="57" xfId="0" applyFont="1" applyBorder="1">
      <alignment vertical="center"/>
    </xf>
    <xf numFmtId="0" fontId="13" fillId="0" borderId="11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52" xfId="0" applyFont="1" applyBorder="1" applyAlignment="1">
      <alignment vertical="center" shrinkToFit="1"/>
    </xf>
    <xf numFmtId="0" fontId="13" fillId="0" borderId="58" xfId="0" applyFont="1" applyBorder="1">
      <alignment vertical="center"/>
    </xf>
    <xf numFmtId="0" fontId="13" fillId="0" borderId="2" xfId="0" applyFont="1" applyBorder="1" applyAlignment="1">
      <alignment vertical="center" shrinkToFit="1"/>
    </xf>
    <xf numFmtId="0" fontId="13" fillId="0" borderId="59" xfId="0" applyFont="1" applyBorder="1">
      <alignment vertical="center"/>
    </xf>
    <xf numFmtId="0" fontId="13" fillId="0" borderId="29" xfId="0" applyFont="1" applyBorder="1">
      <alignment vertical="center"/>
    </xf>
    <xf numFmtId="176" fontId="13" fillId="0" borderId="61" xfId="0" applyNumberFormat="1" applyFont="1" applyBorder="1" applyAlignment="1">
      <alignment vertical="center" shrinkToFit="1"/>
    </xf>
    <xf numFmtId="176" fontId="13" fillId="0" borderId="62" xfId="0" applyNumberFormat="1" applyFont="1" applyBorder="1" applyAlignment="1">
      <alignment vertical="center" shrinkToFit="1"/>
    </xf>
    <xf numFmtId="0" fontId="13" fillId="0" borderId="63" xfId="0" applyFont="1" applyBorder="1" applyAlignment="1">
      <alignment vertical="center" shrinkToFit="1"/>
    </xf>
    <xf numFmtId="183" fontId="15" fillId="0" borderId="63" xfId="0" applyNumberFormat="1" applyFont="1" applyBorder="1" applyAlignment="1">
      <alignment vertical="center" shrinkToFit="1"/>
    </xf>
    <xf numFmtId="0" fontId="15" fillId="0" borderId="63" xfId="0" applyFont="1" applyBorder="1" applyAlignment="1">
      <alignment vertical="center" shrinkToFit="1"/>
    </xf>
    <xf numFmtId="0" fontId="13" fillId="0" borderId="62" xfId="0" applyFont="1" applyBorder="1" applyAlignment="1">
      <alignment vertical="center" shrinkToFit="1"/>
    </xf>
    <xf numFmtId="0" fontId="13" fillId="0" borderId="61" xfId="0" applyFont="1" applyBorder="1" applyAlignment="1">
      <alignment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/>
    </xf>
    <xf numFmtId="0" fontId="13" fillId="0" borderId="53" xfId="0" applyFont="1" applyBorder="1">
      <alignment vertical="center"/>
    </xf>
    <xf numFmtId="0" fontId="13" fillId="2" borderId="64" xfId="0" applyFont="1" applyFill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>
      <alignment horizontal="center" vertical="center"/>
    </xf>
    <xf numFmtId="0" fontId="13" fillId="2" borderId="66" xfId="0" applyFont="1" applyFill="1" applyBorder="1" applyAlignment="1" applyProtection="1">
      <alignment horizontal="center" vertical="center" shrinkToFit="1"/>
      <protection locked="0"/>
    </xf>
    <xf numFmtId="0" fontId="13" fillId="2" borderId="67" xfId="0" applyFont="1" applyFill="1" applyBorder="1" applyAlignment="1" applyProtection="1">
      <alignment horizontal="center" vertical="center"/>
      <protection locked="0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76" xfId="0" applyFont="1" applyBorder="1">
      <alignment vertical="center"/>
    </xf>
    <xf numFmtId="0" fontId="13" fillId="2" borderId="65" xfId="0" applyFont="1" applyFill="1" applyBorder="1" applyAlignment="1" applyProtection="1">
      <alignment horizontal="center" vertical="center"/>
      <protection locked="0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6" xfId="0" applyFont="1" applyBorder="1" applyAlignment="1">
      <alignment vertical="center" shrinkToFit="1"/>
    </xf>
    <xf numFmtId="0" fontId="13" fillId="0" borderId="7" xfId="0" applyFont="1" applyBorder="1" applyAlignment="1">
      <alignment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3" fillId="0" borderId="81" xfId="0" applyFont="1" applyBorder="1">
      <alignment vertical="center"/>
    </xf>
    <xf numFmtId="0" fontId="13" fillId="0" borderId="82" xfId="0" applyFont="1" applyBorder="1">
      <alignment vertical="center"/>
    </xf>
    <xf numFmtId="0" fontId="16" fillId="0" borderId="0" xfId="3" applyFont="1" applyAlignment="1">
      <alignment vertical="center"/>
    </xf>
    <xf numFmtId="0" fontId="17" fillId="0" borderId="0" xfId="0" applyFont="1">
      <alignment vertical="center"/>
    </xf>
    <xf numFmtId="0" fontId="18" fillId="0" borderId="0" xfId="3" applyFont="1" applyAlignment="1">
      <alignment vertical="center"/>
    </xf>
    <xf numFmtId="0" fontId="19" fillId="0" borderId="0" xfId="3" applyFont="1" applyAlignment="1">
      <alignment horizontal="distributed" vertical="center"/>
    </xf>
    <xf numFmtId="0" fontId="19" fillId="0" borderId="0" xfId="3" applyFont="1" applyAlignment="1" applyProtection="1">
      <alignment vertical="center" shrinkToFit="1"/>
      <protection locked="0"/>
    </xf>
    <xf numFmtId="0" fontId="19" fillId="0" borderId="0" xfId="3" quotePrefix="1" applyFont="1" applyAlignment="1">
      <alignment horizontal="center" vertical="center"/>
    </xf>
    <xf numFmtId="0" fontId="19" fillId="0" borderId="0" xfId="3" applyFont="1" applyAlignment="1">
      <alignment vertical="center"/>
    </xf>
    <xf numFmtId="0" fontId="19" fillId="0" borderId="0" xfId="3" applyFont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shrinkToFit="1"/>
    </xf>
    <xf numFmtId="0" fontId="21" fillId="0" borderId="41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/>
    </xf>
    <xf numFmtId="0" fontId="21" fillId="2" borderId="39" xfId="0" applyFont="1" applyFill="1" applyBorder="1" applyAlignment="1" applyProtection="1">
      <alignment horizontal="center" vertical="center" shrinkToFit="1"/>
      <protection locked="0"/>
    </xf>
    <xf numFmtId="179" fontId="21" fillId="2" borderId="39" xfId="0" applyNumberFormat="1" applyFont="1" applyFill="1" applyBorder="1" applyAlignment="1" applyProtection="1">
      <alignment horizontal="center" vertical="center" shrinkToFit="1"/>
      <protection locked="0"/>
    </xf>
    <xf numFmtId="180" fontId="21" fillId="0" borderId="39" xfId="0" applyNumberFormat="1" applyFont="1" applyBorder="1" applyAlignment="1">
      <alignment horizontal="center" vertical="center" shrinkToFit="1"/>
    </xf>
    <xf numFmtId="180" fontId="21" fillId="2" borderId="39" xfId="0" applyNumberFormat="1" applyFont="1" applyFill="1" applyBorder="1" applyAlignment="1" applyProtection="1">
      <alignment vertical="center" wrapText="1"/>
      <protection locked="0"/>
    </xf>
    <xf numFmtId="0" fontId="21" fillId="2" borderId="39" xfId="0" applyFont="1" applyFill="1" applyBorder="1" applyAlignment="1" applyProtection="1">
      <alignment vertical="center" wrapText="1"/>
      <protection locked="0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/>
    </xf>
    <xf numFmtId="0" fontId="21" fillId="2" borderId="60" xfId="0" applyFont="1" applyFill="1" applyBorder="1" applyAlignment="1" applyProtection="1">
      <alignment horizontal="center" vertical="center" shrinkToFit="1"/>
      <protection locked="0"/>
    </xf>
    <xf numFmtId="179" fontId="21" fillId="2" borderId="60" xfId="0" applyNumberFormat="1" applyFont="1" applyFill="1" applyBorder="1" applyAlignment="1" applyProtection="1">
      <alignment horizontal="center" vertical="center" shrinkToFit="1"/>
      <protection locked="0"/>
    </xf>
    <xf numFmtId="180" fontId="21" fillId="0" borderId="60" xfId="0" applyNumberFormat="1" applyFont="1" applyBorder="1" applyAlignment="1">
      <alignment horizontal="center" vertical="center" shrinkToFit="1"/>
    </xf>
    <xf numFmtId="180" fontId="21" fillId="2" borderId="60" xfId="0" applyNumberFormat="1" applyFont="1" applyFill="1" applyBorder="1" applyAlignment="1" applyProtection="1">
      <alignment vertical="center" wrapText="1"/>
      <protection locked="0"/>
    </xf>
    <xf numFmtId="0" fontId="21" fillId="2" borderId="60" xfId="0" applyFont="1" applyFill="1" applyBorder="1" applyAlignment="1" applyProtection="1">
      <alignment vertical="center" wrapText="1"/>
      <protection locked="0"/>
    </xf>
    <xf numFmtId="0" fontId="21" fillId="0" borderId="3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/>
    </xf>
    <xf numFmtId="0" fontId="21" fillId="2" borderId="39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3" applyFont="1" applyAlignment="1">
      <alignment vertical="center"/>
    </xf>
    <xf numFmtId="0" fontId="19" fillId="0" borderId="0" xfId="3" quotePrefix="1" applyFont="1" applyAlignment="1">
      <alignment vertical="center"/>
    </xf>
    <xf numFmtId="0" fontId="19" fillId="0" borderId="0" xfId="3" applyFont="1" applyAlignment="1">
      <alignment horizontal="distributed" vertical="center"/>
    </xf>
    <xf numFmtId="0" fontId="19" fillId="0" borderId="0" xfId="3" applyFont="1" applyAlignment="1">
      <alignment horizontal="center" vertical="center"/>
    </xf>
    <xf numFmtId="0" fontId="19" fillId="3" borderId="0" xfId="3" applyFont="1" applyFill="1" applyAlignment="1" applyProtection="1">
      <alignment vertical="center" shrinkToFit="1"/>
      <protection locked="0"/>
    </xf>
    <xf numFmtId="0" fontId="12" fillId="0" borderId="0" xfId="3" quotePrefix="1" applyFont="1" applyAlignment="1">
      <alignment vertical="center"/>
    </xf>
    <xf numFmtId="0" fontId="19" fillId="0" borderId="0" xfId="3" applyFont="1" applyAlignment="1" applyProtection="1">
      <alignment vertical="center"/>
      <protection locked="0"/>
    </xf>
    <xf numFmtId="182" fontId="19" fillId="3" borderId="0" xfId="3" applyNumberFormat="1" applyFont="1" applyFill="1" applyAlignment="1" applyProtection="1">
      <alignment horizontal="left" vertical="center" wrapText="1"/>
      <protection locked="0"/>
    </xf>
    <xf numFmtId="49" fontId="19" fillId="6" borderId="0" xfId="3" applyNumberFormat="1" applyFont="1" applyFill="1" applyAlignment="1" applyProtection="1">
      <alignment horizontal="distributed" vertical="center"/>
      <protection locked="0"/>
    </xf>
    <xf numFmtId="0" fontId="18" fillId="0" borderId="0" xfId="3" applyFont="1" applyAlignment="1">
      <alignment horizontal="center" vertical="center"/>
    </xf>
    <xf numFmtId="0" fontId="21" fillId="0" borderId="0" xfId="0" applyFont="1">
      <alignment vertical="center"/>
    </xf>
    <xf numFmtId="0" fontId="23" fillId="5" borderId="74" xfId="0" applyFont="1" applyFill="1" applyBorder="1" applyAlignment="1" applyProtection="1">
      <alignment vertical="center" wrapText="1"/>
      <protection locked="0"/>
    </xf>
    <xf numFmtId="0" fontId="23" fillId="5" borderId="83" xfId="0" applyFont="1" applyFill="1" applyBorder="1" applyAlignment="1" applyProtection="1">
      <alignment vertical="center" wrapText="1"/>
      <protection locked="0"/>
    </xf>
    <xf numFmtId="0" fontId="23" fillId="5" borderId="84" xfId="0" applyFont="1" applyFill="1" applyBorder="1" applyAlignment="1" applyProtection="1">
      <alignment vertical="center" wrapText="1"/>
      <protection locked="0"/>
    </xf>
    <xf numFmtId="0" fontId="21" fillId="5" borderId="74" xfId="0" applyFont="1" applyFill="1" applyBorder="1" applyAlignment="1" applyProtection="1">
      <alignment vertical="center" wrapText="1"/>
      <protection locked="0"/>
    </xf>
    <xf numFmtId="0" fontId="21" fillId="5" borderId="83" xfId="0" applyFont="1" applyFill="1" applyBorder="1" applyAlignment="1" applyProtection="1">
      <alignment vertical="center" wrapText="1"/>
      <protection locked="0"/>
    </xf>
    <xf numFmtId="0" fontId="21" fillId="5" borderId="85" xfId="0" applyFont="1" applyFill="1" applyBorder="1" applyAlignment="1" applyProtection="1">
      <alignment vertical="center" wrapText="1"/>
      <protection locked="0"/>
    </xf>
    <xf numFmtId="0" fontId="21" fillId="5" borderId="74" xfId="0" applyFont="1" applyFill="1" applyBorder="1" applyAlignment="1" applyProtection="1">
      <alignment horizontal="center" vertical="center" shrinkToFit="1"/>
      <protection locked="0"/>
    </xf>
    <xf numFmtId="0" fontId="21" fillId="5" borderId="83" xfId="0" applyFont="1" applyFill="1" applyBorder="1" applyAlignment="1" applyProtection="1">
      <alignment horizontal="center" vertical="center" shrinkToFit="1"/>
      <protection locked="0"/>
    </xf>
    <xf numFmtId="0" fontId="21" fillId="5" borderId="84" xfId="0" applyFont="1" applyFill="1" applyBorder="1" applyAlignment="1" applyProtection="1">
      <alignment horizontal="center" vertical="center" shrinkToFit="1"/>
      <protection locked="0"/>
    </xf>
    <xf numFmtId="179" fontId="21" fillId="5" borderId="74" xfId="0" applyNumberFormat="1" applyFont="1" applyFill="1" applyBorder="1" applyAlignment="1" applyProtection="1">
      <alignment horizontal="center" vertical="center" shrinkToFit="1"/>
      <protection locked="0"/>
    </xf>
    <xf numFmtId="179" fontId="21" fillId="5" borderId="83" xfId="0" applyNumberFormat="1" applyFont="1" applyFill="1" applyBorder="1" applyAlignment="1" applyProtection="1">
      <alignment horizontal="center" vertical="center" shrinkToFit="1"/>
      <protection locked="0"/>
    </xf>
    <xf numFmtId="179" fontId="21" fillId="5" borderId="8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60" xfId="0" applyFont="1" applyBorder="1">
      <alignment vertical="center"/>
    </xf>
    <xf numFmtId="179" fontId="24" fillId="5" borderId="74" xfId="0" applyNumberFormat="1" applyFont="1" applyFill="1" applyBorder="1" applyAlignment="1" applyProtection="1">
      <alignment horizontal="center" vertical="center" shrinkToFit="1"/>
      <protection locked="0"/>
    </xf>
    <xf numFmtId="179" fontId="24" fillId="5" borderId="83" xfId="0" applyNumberFormat="1" applyFont="1" applyFill="1" applyBorder="1" applyAlignment="1" applyProtection="1">
      <alignment horizontal="center" vertical="center" shrinkToFit="1"/>
      <protection locked="0"/>
    </xf>
    <xf numFmtId="179" fontId="24" fillId="5" borderId="84" xfId="0" applyNumberFormat="1" applyFont="1" applyFill="1" applyBorder="1" applyAlignment="1" applyProtection="1">
      <alignment horizontal="center" vertical="center" shrinkToFit="1"/>
      <protection locked="0"/>
    </xf>
    <xf numFmtId="180" fontId="23" fillId="5" borderId="74" xfId="0" applyNumberFormat="1" applyFont="1" applyFill="1" applyBorder="1" applyAlignment="1" applyProtection="1">
      <alignment vertical="center" wrapText="1"/>
      <protection locked="0"/>
    </xf>
    <xf numFmtId="180" fontId="23" fillId="5" borderId="83" xfId="0" applyNumberFormat="1" applyFont="1" applyFill="1" applyBorder="1" applyAlignment="1" applyProtection="1">
      <alignment vertical="center" wrapText="1"/>
      <protection locked="0"/>
    </xf>
    <xf numFmtId="180" fontId="23" fillId="5" borderId="84" xfId="0" applyNumberFormat="1" applyFont="1" applyFill="1" applyBorder="1" applyAlignment="1" applyProtection="1">
      <alignment vertical="center" wrapText="1"/>
      <protection locked="0"/>
    </xf>
    <xf numFmtId="180" fontId="21" fillId="0" borderId="74" xfId="0" applyNumberFormat="1" applyFont="1" applyBorder="1" applyAlignment="1">
      <alignment horizontal="center" vertical="center" shrinkToFit="1"/>
    </xf>
    <xf numFmtId="180" fontId="21" fillId="0" borderId="83" xfId="0" applyNumberFormat="1" applyFont="1" applyBorder="1" applyAlignment="1">
      <alignment horizontal="center" vertical="center" shrinkToFit="1"/>
    </xf>
    <xf numFmtId="180" fontId="21" fillId="0" borderId="84" xfId="0" applyNumberFormat="1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91" xfId="0" applyFont="1" applyBorder="1" applyAlignment="1">
      <alignment horizontal="center" vertical="center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 shrinkToFit="1"/>
    </xf>
    <xf numFmtId="0" fontId="13" fillId="0" borderId="94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/>
    </xf>
    <xf numFmtId="0" fontId="0" fillId="0" borderId="94" xfId="0" applyBorder="1">
      <alignment vertical="center"/>
    </xf>
    <xf numFmtId="0" fontId="0" fillId="0" borderId="95" xfId="0" applyBorder="1">
      <alignment vertical="center"/>
    </xf>
    <xf numFmtId="0" fontId="13" fillId="0" borderId="96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23" fillId="5" borderId="97" xfId="0" applyFont="1" applyFill="1" applyBorder="1" applyAlignment="1" applyProtection="1">
      <alignment vertical="center" wrapText="1"/>
      <protection locked="0"/>
    </xf>
    <xf numFmtId="0" fontId="23" fillId="5" borderId="98" xfId="0" applyFont="1" applyFill="1" applyBorder="1" applyAlignment="1" applyProtection="1">
      <alignment vertical="center" wrapText="1"/>
      <protection locked="0"/>
    </xf>
    <xf numFmtId="0" fontId="23" fillId="5" borderId="99" xfId="0" applyFont="1" applyFill="1" applyBorder="1" applyAlignment="1" applyProtection="1">
      <alignment vertical="center" wrapText="1"/>
      <protection locked="0"/>
    </xf>
    <xf numFmtId="0" fontId="21" fillId="5" borderId="97" xfId="0" applyFont="1" applyFill="1" applyBorder="1" applyAlignment="1" applyProtection="1">
      <alignment vertical="center" wrapText="1"/>
      <protection locked="0"/>
    </xf>
    <xf numFmtId="0" fontId="21" fillId="5" borderId="98" xfId="0" applyFont="1" applyFill="1" applyBorder="1" applyAlignment="1" applyProtection="1">
      <alignment vertical="center" wrapText="1"/>
      <protection locked="0"/>
    </xf>
    <xf numFmtId="0" fontId="21" fillId="5" borderId="100" xfId="0" applyFont="1" applyFill="1" applyBorder="1" applyAlignment="1" applyProtection="1">
      <alignment vertical="center" wrapText="1"/>
      <protection locked="0"/>
    </xf>
    <xf numFmtId="0" fontId="21" fillId="0" borderId="29" xfId="0" applyFont="1" applyBorder="1">
      <alignment vertical="center"/>
    </xf>
    <xf numFmtId="49" fontId="21" fillId="5" borderId="101" xfId="0" applyNumberFormat="1" applyFont="1" applyFill="1" applyBorder="1" applyAlignment="1" applyProtection="1">
      <alignment horizontal="center" vertical="center" shrinkToFit="1"/>
      <protection locked="0"/>
    </xf>
    <xf numFmtId="49" fontId="21" fillId="5" borderId="98" xfId="0" applyNumberFormat="1" applyFont="1" applyFill="1" applyBorder="1" applyAlignment="1" applyProtection="1">
      <alignment horizontal="center" vertical="center" shrinkToFit="1"/>
      <protection locked="0"/>
    </xf>
    <xf numFmtId="49" fontId="21" fillId="5" borderId="99" xfId="0" applyNumberFormat="1" applyFont="1" applyFill="1" applyBorder="1" applyAlignment="1" applyProtection="1">
      <alignment horizontal="center" vertical="center" shrinkToFit="1"/>
      <protection locked="0"/>
    </xf>
    <xf numFmtId="179" fontId="21" fillId="5" borderId="97" xfId="0" applyNumberFormat="1" applyFont="1" applyFill="1" applyBorder="1" applyAlignment="1" applyProtection="1">
      <alignment horizontal="center" vertical="center" shrinkToFit="1"/>
      <protection locked="0"/>
    </xf>
    <xf numFmtId="179" fontId="21" fillId="5" borderId="98" xfId="0" applyNumberFormat="1" applyFont="1" applyFill="1" applyBorder="1" applyAlignment="1" applyProtection="1">
      <alignment horizontal="center" vertical="center" shrinkToFit="1"/>
      <protection locked="0"/>
    </xf>
    <xf numFmtId="179" fontId="21" fillId="5" borderId="99" xfId="0" applyNumberFormat="1" applyFont="1" applyFill="1" applyBorder="1" applyAlignment="1" applyProtection="1">
      <alignment horizontal="center" vertical="center" shrinkToFit="1"/>
      <protection locked="0"/>
    </xf>
    <xf numFmtId="180" fontId="21" fillId="0" borderId="97" xfId="0" applyNumberFormat="1" applyFont="1" applyBorder="1" applyAlignment="1">
      <alignment horizontal="center" vertical="center" shrinkToFit="1"/>
    </xf>
    <xf numFmtId="180" fontId="21" fillId="0" borderId="98" xfId="0" applyNumberFormat="1" applyFont="1" applyBorder="1" applyAlignment="1">
      <alignment horizontal="center" vertical="center" shrinkToFit="1"/>
    </xf>
    <xf numFmtId="180" fontId="21" fillId="0" borderId="99" xfId="0" applyNumberFormat="1" applyFont="1" applyBorder="1" applyAlignment="1">
      <alignment horizontal="center" vertical="center" shrinkToFit="1"/>
    </xf>
    <xf numFmtId="0" fontId="21" fillId="5" borderId="97" xfId="0" applyFont="1" applyFill="1" applyBorder="1" applyAlignment="1" applyProtection="1">
      <alignment horizontal="center" vertical="center" shrinkToFit="1"/>
      <protection locked="0"/>
    </xf>
    <xf numFmtId="0" fontId="21" fillId="5" borderId="98" xfId="0" applyFont="1" applyFill="1" applyBorder="1" applyAlignment="1" applyProtection="1">
      <alignment horizontal="center" vertical="center" shrinkToFit="1"/>
      <protection locked="0"/>
    </xf>
    <xf numFmtId="0" fontId="21" fillId="5" borderId="99" xfId="0" applyFont="1" applyFill="1" applyBorder="1" applyAlignment="1" applyProtection="1">
      <alignment horizontal="center" vertical="center" shrinkToFit="1"/>
      <protection locked="0"/>
    </xf>
    <xf numFmtId="180" fontId="23" fillId="5" borderId="97" xfId="0" applyNumberFormat="1" applyFont="1" applyFill="1" applyBorder="1" applyAlignment="1" applyProtection="1">
      <alignment vertical="center" wrapText="1"/>
      <protection locked="0"/>
    </xf>
    <xf numFmtId="180" fontId="23" fillId="5" borderId="98" xfId="0" applyNumberFormat="1" applyFont="1" applyFill="1" applyBorder="1" applyAlignment="1" applyProtection="1">
      <alignment vertical="center" wrapText="1"/>
      <protection locked="0"/>
    </xf>
    <xf numFmtId="180" fontId="23" fillId="5" borderId="99" xfId="0" applyNumberFormat="1" applyFont="1" applyFill="1" applyBorder="1" applyAlignment="1" applyProtection="1">
      <alignment vertical="center" wrapText="1"/>
      <protection locked="0"/>
    </xf>
    <xf numFmtId="49" fontId="21" fillId="5" borderId="102" xfId="0" applyNumberFormat="1" applyFont="1" applyFill="1" applyBorder="1" applyAlignment="1" applyProtection="1">
      <alignment horizontal="center" vertical="center" shrinkToFit="1"/>
      <protection locked="0"/>
    </xf>
    <xf numFmtId="49" fontId="21" fillId="5" borderId="83" xfId="0" applyNumberFormat="1" applyFont="1" applyFill="1" applyBorder="1" applyAlignment="1" applyProtection="1">
      <alignment horizontal="center" vertical="center" shrinkToFit="1"/>
      <protection locked="0"/>
    </xf>
    <xf numFmtId="49" fontId="21" fillId="5" borderId="8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82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 shrinkToFit="1"/>
    </xf>
    <xf numFmtId="0" fontId="21" fillId="0" borderId="60" xfId="0" applyFont="1" applyBorder="1" applyAlignment="1">
      <alignment horizontal="center" vertical="center" shrinkToFit="1"/>
    </xf>
    <xf numFmtId="0" fontId="21" fillId="0" borderId="87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177" fontId="21" fillId="0" borderId="0" xfId="0" applyNumberFormat="1" applyFont="1" applyAlignment="1">
      <alignment horizontal="right" vertical="center"/>
    </xf>
    <xf numFmtId="0" fontId="21" fillId="0" borderId="104" xfId="0" applyFont="1" applyBorder="1" applyAlignment="1">
      <alignment horizontal="center" vertical="center"/>
    </xf>
    <xf numFmtId="0" fontId="21" fillId="0" borderId="104" xfId="0" applyFont="1" applyBorder="1" applyAlignment="1" applyProtection="1">
      <alignment vertical="center" shrinkToFit="1"/>
      <protection locked="0"/>
    </xf>
    <xf numFmtId="0" fontId="21" fillId="0" borderId="2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5" borderId="105" xfId="0" applyFont="1" applyFill="1" applyBorder="1" applyAlignment="1" applyProtection="1">
      <alignment horizontal="center" vertical="center" shrinkToFit="1"/>
      <protection locked="0"/>
    </xf>
    <xf numFmtId="0" fontId="21" fillId="5" borderId="106" xfId="0" applyFont="1" applyFill="1" applyBorder="1" applyAlignment="1" applyProtection="1">
      <alignment horizontal="center" vertical="center" shrinkToFit="1"/>
      <protection locked="0"/>
    </xf>
    <xf numFmtId="0" fontId="21" fillId="5" borderId="107" xfId="0" applyFont="1" applyFill="1" applyBorder="1" applyAlignment="1" applyProtection="1">
      <alignment horizontal="center" vertical="center" shrinkToFit="1"/>
      <protection locked="0"/>
    </xf>
    <xf numFmtId="0" fontId="24" fillId="5" borderId="74" xfId="0" applyFont="1" applyFill="1" applyBorder="1" applyAlignment="1" applyProtection="1">
      <alignment horizontal="center" vertical="center" shrinkToFit="1"/>
      <protection locked="0"/>
    </xf>
    <xf numFmtId="0" fontId="24" fillId="5" borderId="83" xfId="0" applyFont="1" applyFill="1" applyBorder="1" applyAlignment="1" applyProtection="1">
      <alignment horizontal="center" vertical="center" shrinkToFit="1"/>
      <protection locked="0"/>
    </xf>
    <xf numFmtId="0" fontId="24" fillId="5" borderId="84" xfId="0" applyFont="1" applyFill="1" applyBorder="1" applyAlignment="1" applyProtection="1">
      <alignment horizontal="center" vertical="center" shrinkToFit="1"/>
      <protection locked="0"/>
    </xf>
    <xf numFmtId="180" fontId="24" fillId="0" borderId="74" xfId="0" applyNumberFormat="1" applyFont="1" applyBorder="1" applyAlignment="1">
      <alignment horizontal="center" vertical="center" shrinkToFit="1"/>
    </xf>
    <xf numFmtId="180" fontId="24" fillId="0" borderId="83" xfId="0" applyNumberFormat="1" applyFont="1" applyBorder="1" applyAlignment="1">
      <alignment horizontal="center" vertical="center" shrinkToFit="1"/>
    </xf>
    <xf numFmtId="180" fontId="24" fillId="0" borderId="84" xfId="0" applyNumberFormat="1" applyFont="1" applyBorder="1" applyAlignment="1">
      <alignment horizontal="center" vertical="center" shrinkToFit="1"/>
    </xf>
    <xf numFmtId="0" fontId="23" fillId="5" borderId="105" xfId="0" applyFont="1" applyFill="1" applyBorder="1" applyAlignment="1" applyProtection="1">
      <alignment vertical="center" wrapText="1"/>
      <protection locked="0"/>
    </xf>
    <xf numFmtId="0" fontId="23" fillId="5" borderId="106" xfId="0" applyFont="1" applyFill="1" applyBorder="1" applyAlignment="1" applyProtection="1">
      <alignment vertical="center" wrapText="1"/>
      <protection locked="0"/>
    </xf>
    <xf numFmtId="0" fontId="23" fillId="5" borderId="107" xfId="0" applyFont="1" applyFill="1" applyBorder="1" applyAlignment="1" applyProtection="1">
      <alignment vertical="center" wrapText="1"/>
      <protection locked="0"/>
    </xf>
    <xf numFmtId="49" fontId="21" fillId="5" borderId="108" xfId="0" applyNumberFormat="1" applyFont="1" applyFill="1" applyBorder="1" applyAlignment="1" applyProtection="1">
      <alignment horizontal="center" vertical="center" shrinkToFit="1"/>
      <protection locked="0"/>
    </xf>
    <xf numFmtId="49" fontId="21" fillId="5" borderId="106" xfId="0" applyNumberFormat="1" applyFont="1" applyFill="1" applyBorder="1" applyAlignment="1" applyProtection="1">
      <alignment horizontal="center" vertical="center" shrinkToFit="1"/>
      <protection locked="0"/>
    </xf>
    <xf numFmtId="49" fontId="21" fillId="5" borderId="107" xfId="0" applyNumberFormat="1" applyFont="1" applyFill="1" applyBorder="1" applyAlignment="1" applyProtection="1">
      <alignment horizontal="center" vertical="center" shrinkToFit="1"/>
      <protection locked="0"/>
    </xf>
    <xf numFmtId="179" fontId="21" fillId="5" borderId="105" xfId="0" applyNumberFormat="1" applyFont="1" applyFill="1" applyBorder="1" applyAlignment="1" applyProtection="1">
      <alignment horizontal="center" vertical="center" shrinkToFit="1"/>
      <protection locked="0"/>
    </xf>
    <xf numFmtId="179" fontId="21" fillId="5" borderId="106" xfId="0" applyNumberFormat="1" applyFont="1" applyFill="1" applyBorder="1" applyAlignment="1" applyProtection="1">
      <alignment horizontal="center" vertical="center" shrinkToFit="1"/>
      <protection locked="0"/>
    </xf>
    <xf numFmtId="179" fontId="21" fillId="5" borderId="107" xfId="0" applyNumberFormat="1" applyFont="1" applyFill="1" applyBorder="1" applyAlignment="1" applyProtection="1">
      <alignment horizontal="center" vertical="center" shrinkToFit="1"/>
      <protection locked="0"/>
    </xf>
    <xf numFmtId="0" fontId="21" fillId="5" borderId="105" xfId="0" applyFont="1" applyFill="1" applyBorder="1" applyAlignment="1" applyProtection="1">
      <alignment vertical="center" wrapText="1"/>
      <protection locked="0"/>
    </xf>
    <xf numFmtId="0" fontId="21" fillId="5" borderId="106" xfId="0" applyFont="1" applyFill="1" applyBorder="1" applyAlignment="1" applyProtection="1">
      <alignment vertical="center" wrapText="1"/>
      <protection locked="0"/>
    </xf>
    <xf numFmtId="0" fontId="21" fillId="5" borderId="109" xfId="0" applyFont="1" applyFill="1" applyBorder="1" applyAlignment="1" applyProtection="1">
      <alignment vertical="center" wrapText="1"/>
      <protection locked="0"/>
    </xf>
    <xf numFmtId="49" fontId="24" fillId="5" borderId="102" xfId="0" applyNumberFormat="1" applyFont="1" applyFill="1" applyBorder="1" applyAlignment="1" applyProtection="1">
      <alignment horizontal="center" vertical="center" shrinkToFit="1"/>
      <protection locked="0"/>
    </xf>
    <xf numFmtId="49" fontId="24" fillId="5" borderId="83" xfId="0" applyNumberFormat="1" applyFont="1" applyFill="1" applyBorder="1" applyAlignment="1" applyProtection="1">
      <alignment horizontal="center" vertical="center" shrinkToFit="1"/>
      <protection locked="0"/>
    </xf>
    <xf numFmtId="49" fontId="24" fillId="5" borderId="84" xfId="0" applyNumberFormat="1" applyFont="1" applyFill="1" applyBorder="1" applyAlignment="1" applyProtection="1">
      <alignment horizontal="center" vertical="center" shrinkToFit="1"/>
      <protection locked="0"/>
    </xf>
    <xf numFmtId="180" fontId="23" fillId="5" borderId="105" xfId="0" applyNumberFormat="1" applyFont="1" applyFill="1" applyBorder="1" applyAlignment="1" applyProtection="1">
      <alignment vertical="center" wrapText="1"/>
      <protection locked="0"/>
    </xf>
    <xf numFmtId="180" fontId="23" fillId="5" borderId="106" xfId="0" applyNumberFormat="1" applyFont="1" applyFill="1" applyBorder="1" applyAlignment="1" applyProtection="1">
      <alignment vertical="center" wrapText="1"/>
      <protection locked="0"/>
    </xf>
    <xf numFmtId="180" fontId="23" fillId="5" borderId="107" xfId="0" applyNumberFormat="1" applyFont="1" applyFill="1" applyBorder="1" applyAlignment="1" applyProtection="1">
      <alignment vertical="center" wrapText="1"/>
      <protection locked="0"/>
    </xf>
    <xf numFmtId="0" fontId="21" fillId="0" borderId="104" xfId="0" applyFont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24" fillId="5" borderId="74" xfId="0" applyFont="1" applyFill="1" applyBorder="1" applyAlignment="1" applyProtection="1">
      <alignment vertical="center" wrapText="1"/>
      <protection locked="0"/>
    </xf>
    <xf numFmtId="0" fontId="24" fillId="5" borderId="83" xfId="0" applyFont="1" applyFill="1" applyBorder="1" applyAlignment="1" applyProtection="1">
      <alignment vertical="center" wrapText="1"/>
      <protection locked="0"/>
    </xf>
    <xf numFmtId="0" fontId="24" fillId="5" borderId="85" xfId="0" applyFont="1" applyFill="1" applyBorder="1" applyAlignment="1" applyProtection="1">
      <alignment vertical="center" wrapText="1"/>
      <protection locked="0"/>
    </xf>
    <xf numFmtId="0" fontId="20" fillId="0" borderId="29" xfId="0" applyFont="1" applyBorder="1">
      <alignment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49" fontId="21" fillId="5" borderId="102" xfId="0" applyNumberFormat="1" applyFont="1" applyFill="1" applyBorder="1" applyAlignment="1" applyProtection="1">
      <alignment horizontal="center" vertical="center"/>
      <protection locked="0"/>
    </xf>
    <xf numFmtId="49" fontId="21" fillId="5" borderId="83" xfId="0" applyNumberFormat="1" applyFont="1" applyFill="1" applyBorder="1" applyAlignment="1" applyProtection="1">
      <alignment horizontal="center" vertical="center"/>
      <protection locked="0"/>
    </xf>
    <xf numFmtId="49" fontId="21" fillId="5" borderId="84" xfId="0" applyNumberFormat="1" applyFont="1" applyFill="1" applyBorder="1" applyAlignment="1" applyProtection="1">
      <alignment horizontal="center" vertical="center"/>
      <protection locked="0"/>
    </xf>
    <xf numFmtId="49" fontId="24" fillId="5" borderId="102" xfId="0" applyNumberFormat="1" applyFont="1" applyFill="1" applyBorder="1" applyAlignment="1" applyProtection="1">
      <alignment horizontal="center" vertical="center"/>
      <protection locked="0"/>
    </xf>
    <xf numFmtId="49" fontId="24" fillId="5" borderId="83" xfId="0" applyNumberFormat="1" applyFont="1" applyFill="1" applyBorder="1" applyAlignment="1" applyProtection="1">
      <alignment horizontal="center" vertical="center"/>
      <protection locked="0"/>
    </xf>
    <xf numFmtId="49" fontId="24" fillId="5" borderId="84" xfId="0" applyNumberFormat="1" applyFont="1" applyFill="1" applyBorder="1" applyAlignment="1" applyProtection="1">
      <alignment horizontal="center" vertical="center"/>
      <protection locked="0"/>
    </xf>
    <xf numFmtId="49" fontId="21" fillId="5" borderId="101" xfId="0" applyNumberFormat="1" applyFont="1" applyFill="1" applyBorder="1" applyAlignment="1" applyProtection="1">
      <alignment horizontal="center" vertical="center"/>
      <protection locked="0"/>
    </xf>
    <xf numFmtId="49" fontId="21" fillId="5" borderId="98" xfId="0" applyNumberFormat="1" applyFont="1" applyFill="1" applyBorder="1" applyAlignment="1" applyProtection="1">
      <alignment horizontal="center" vertical="center"/>
      <protection locked="0"/>
    </xf>
    <xf numFmtId="49" fontId="21" fillId="5" borderId="99" xfId="0" applyNumberFormat="1" applyFont="1" applyFill="1" applyBorder="1" applyAlignment="1" applyProtection="1">
      <alignment horizontal="center" vertical="center"/>
      <protection locked="0"/>
    </xf>
    <xf numFmtId="0" fontId="21" fillId="0" borderId="104" xfId="0" applyFont="1" applyBorder="1" applyAlignment="1">
      <alignment vertical="center" shrinkToFit="1"/>
    </xf>
    <xf numFmtId="0" fontId="21" fillId="0" borderId="104" xfId="0" applyFont="1" applyBorder="1" applyAlignment="1" applyProtection="1">
      <alignment horizontal="center" vertical="center" shrinkToFit="1"/>
      <protection locked="0"/>
    </xf>
    <xf numFmtId="0" fontId="21" fillId="0" borderId="112" xfId="0" applyFont="1" applyBorder="1">
      <alignment vertical="center"/>
    </xf>
    <xf numFmtId="0" fontId="21" fillId="0" borderId="112" xfId="0" applyFont="1" applyBorder="1" applyAlignment="1" applyProtection="1">
      <alignment horizontal="center" vertical="center"/>
      <protection locked="0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4" fillId="5" borderId="67" xfId="0" applyNumberFormat="1" applyFont="1" applyFill="1" applyBorder="1" applyAlignment="1" applyProtection="1">
      <alignment horizontal="center" vertical="center" wrapText="1"/>
      <protection locked="0"/>
    </xf>
    <xf numFmtId="49" fontId="24" fillId="5" borderId="65" xfId="0" applyNumberFormat="1" applyFont="1" applyFill="1" applyBorder="1" applyAlignment="1" applyProtection="1">
      <alignment horizontal="center" vertical="center" wrapText="1"/>
      <protection locked="0"/>
    </xf>
    <xf numFmtId="176" fontId="24" fillId="5" borderId="65" xfId="0" applyNumberFormat="1" applyFont="1" applyFill="1" applyBorder="1" applyAlignment="1" applyProtection="1">
      <alignment horizontal="center" vertical="center" wrapText="1"/>
      <protection locked="0"/>
    </xf>
    <xf numFmtId="178" fontId="24" fillId="5" borderId="65" xfId="0" applyNumberFormat="1" applyFont="1" applyFill="1" applyBorder="1" applyAlignment="1" applyProtection="1">
      <alignment horizontal="center" vertical="center" shrinkToFit="1"/>
      <protection locked="0"/>
    </xf>
    <xf numFmtId="6" fontId="24" fillId="5" borderId="65" xfId="2" applyNumberFormat="1" applyFont="1" applyFill="1" applyBorder="1" applyAlignment="1" applyProtection="1">
      <alignment horizontal="center" vertical="center" shrinkToFit="1"/>
      <protection locked="0"/>
    </xf>
    <xf numFmtId="0" fontId="24" fillId="5" borderId="65" xfId="0" applyFont="1" applyFill="1" applyBorder="1" applyAlignment="1" applyProtection="1">
      <alignment horizontal="center" vertical="center"/>
      <protection locked="0"/>
    </xf>
    <xf numFmtId="0" fontId="24" fillId="5" borderId="111" xfId="0" applyFont="1" applyFill="1" applyBorder="1" applyAlignment="1" applyProtection="1">
      <alignment horizontal="center" vertical="center"/>
      <protection locked="0"/>
    </xf>
    <xf numFmtId="0" fontId="21" fillId="0" borderId="7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49" fontId="21" fillId="5" borderId="67" xfId="0" applyNumberFormat="1" applyFont="1" applyFill="1" applyBorder="1" applyAlignment="1" applyProtection="1">
      <alignment horizontal="center" vertical="center" wrapText="1"/>
      <protection locked="0"/>
    </xf>
    <xf numFmtId="49" fontId="21" fillId="5" borderId="65" xfId="0" applyNumberFormat="1" applyFont="1" applyFill="1" applyBorder="1" applyAlignment="1" applyProtection="1">
      <alignment horizontal="center" vertical="center" wrapText="1"/>
      <protection locked="0"/>
    </xf>
    <xf numFmtId="176" fontId="21" fillId="5" borderId="65" xfId="0" applyNumberFormat="1" applyFont="1" applyFill="1" applyBorder="1" applyAlignment="1" applyProtection="1">
      <alignment horizontal="center" vertical="center" wrapText="1"/>
      <protection locked="0"/>
    </xf>
    <xf numFmtId="178" fontId="21" fillId="5" borderId="65" xfId="0" applyNumberFormat="1" applyFont="1" applyFill="1" applyBorder="1" applyAlignment="1" applyProtection="1">
      <alignment horizontal="center" vertical="center" shrinkToFit="1"/>
      <protection locked="0"/>
    </xf>
    <xf numFmtId="6" fontId="21" fillId="5" borderId="65" xfId="2" applyNumberFormat="1" applyFont="1" applyFill="1" applyBorder="1" applyAlignment="1" applyProtection="1">
      <alignment horizontal="center" vertical="center" shrinkToFit="1"/>
      <protection locked="0"/>
    </xf>
    <xf numFmtId="0" fontId="21" fillId="5" borderId="65" xfId="0" applyFont="1" applyFill="1" applyBorder="1" applyAlignment="1" applyProtection="1">
      <alignment horizontal="center" vertical="center"/>
      <protection locked="0"/>
    </xf>
    <xf numFmtId="0" fontId="21" fillId="5" borderId="111" xfId="0" applyFont="1" applyFill="1" applyBorder="1" applyAlignment="1" applyProtection="1">
      <alignment horizontal="center" vertical="center"/>
      <protection locked="0"/>
    </xf>
    <xf numFmtId="0" fontId="21" fillId="0" borderId="29" xfId="0" applyFont="1" applyBorder="1" applyAlignment="1">
      <alignment vertical="center" shrinkToFit="1"/>
    </xf>
    <xf numFmtId="49" fontId="21" fillId="2" borderId="67" xfId="0" applyNumberFormat="1" applyFont="1" applyFill="1" applyBorder="1" applyAlignment="1" applyProtection="1">
      <alignment horizontal="center" vertical="center" wrapText="1"/>
      <protection locked="0"/>
    </xf>
    <xf numFmtId="49" fontId="21" fillId="2" borderId="65" xfId="0" applyNumberFormat="1" applyFont="1" applyFill="1" applyBorder="1" applyAlignment="1" applyProtection="1">
      <alignment horizontal="center" vertical="center" wrapText="1"/>
      <protection locked="0"/>
    </xf>
    <xf numFmtId="176" fontId="21" fillId="2" borderId="65" xfId="0" applyNumberFormat="1" applyFont="1" applyFill="1" applyBorder="1" applyAlignment="1" applyProtection="1">
      <alignment horizontal="center" vertical="center" wrapText="1"/>
      <protection locked="0"/>
    </xf>
    <xf numFmtId="178" fontId="21" fillId="2" borderId="65" xfId="0" applyNumberFormat="1" applyFont="1" applyFill="1" applyBorder="1" applyAlignment="1" applyProtection="1">
      <alignment horizontal="center" vertical="center" shrinkToFit="1"/>
      <protection locked="0"/>
    </xf>
    <xf numFmtId="6" fontId="21" fillId="2" borderId="65" xfId="2" applyNumberFormat="1" applyFont="1" applyFill="1" applyBorder="1" applyAlignment="1" applyProtection="1">
      <alignment horizontal="center" vertical="center" shrinkToFit="1"/>
      <protection locked="0"/>
    </xf>
    <xf numFmtId="0" fontId="21" fillId="2" borderId="65" xfId="0" applyFont="1" applyFill="1" applyBorder="1" applyAlignment="1" applyProtection="1">
      <alignment horizontal="center" vertical="center"/>
      <protection locked="0"/>
    </xf>
    <xf numFmtId="0" fontId="21" fillId="2" borderId="111" xfId="0" applyFont="1" applyFill="1" applyBorder="1" applyAlignment="1" applyProtection="1">
      <alignment horizontal="center" vertical="center"/>
      <protection locked="0"/>
    </xf>
    <xf numFmtId="0" fontId="21" fillId="0" borderId="5" xfId="0" applyFont="1" applyBorder="1">
      <alignment vertical="center"/>
    </xf>
    <xf numFmtId="0" fontId="21" fillId="0" borderId="4" xfId="0" applyFont="1" applyBorder="1">
      <alignment vertical="center"/>
    </xf>
    <xf numFmtId="0" fontId="21" fillId="5" borderId="2" xfId="0" applyFont="1" applyFill="1" applyBorder="1" applyAlignment="1" applyProtection="1">
      <alignment horizontal="center" vertical="center" shrinkToFit="1"/>
      <protection locked="0"/>
    </xf>
    <xf numFmtId="0" fontId="21" fillId="5" borderId="55" xfId="0" applyFont="1" applyFill="1" applyBorder="1" applyAlignment="1" applyProtection="1">
      <alignment horizontal="center" vertical="center" shrinkToFit="1"/>
      <protection locked="0"/>
    </xf>
    <xf numFmtId="0" fontId="21" fillId="5" borderId="113" xfId="0" applyFont="1" applyFill="1" applyBorder="1" applyAlignment="1" applyProtection="1">
      <alignment horizontal="center" vertical="center" shrinkToFit="1"/>
      <protection locked="0"/>
    </xf>
    <xf numFmtId="0" fontId="21" fillId="5" borderId="1" xfId="0" applyFont="1" applyFill="1" applyBorder="1" applyAlignment="1" applyProtection="1">
      <alignment horizontal="center" vertical="center" shrinkToFit="1"/>
      <protection locked="0"/>
    </xf>
    <xf numFmtId="0" fontId="21" fillId="5" borderId="114" xfId="0" applyFont="1" applyFill="1" applyBorder="1" applyAlignment="1" applyProtection="1">
      <alignment horizontal="center" vertical="center" shrinkToFit="1"/>
      <protection locked="0"/>
    </xf>
    <xf numFmtId="0" fontId="21" fillId="5" borderId="115" xfId="0" applyFont="1" applyFill="1" applyBorder="1" applyAlignment="1" applyProtection="1">
      <alignment horizontal="center" vertical="center" shrinkToFit="1"/>
      <protection locked="0"/>
    </xf>
    <xf numFmtId="0" fontId="21" fillId="5" borderId="77" xfId="0" applyFont="1" applyFill="1" applyBorder="1" applyAlignment="1" applyProtection="1">
      <alignment horizontal="center" vertical="center" shrinkToFit="1"/>
      <protection locked="0"/>
    </xf>
    <xf numFmtId="0" fontId="21" fillId="0" borderId="104" xfId="0" applyFont="1" applyBorder="1">
      <alignment vertical="center"/>
    </xf>
    <xf numFmtId="0" fontId="21" fillId="0" borderId="143" xfId="0" applyFont="1" applyBorder="1" applyAlignment="1">
      <alignment horizontal="center" vertical="center" shrinkToFit="1"/>
    </xf>
    <xf numFmtId="0" fontId="21" fillId="0" borderId="127" xfId="0" applyFont="1" applyBorder="1" applyAlignment="1">
      <alignment horizontal="center" vertical="center" shrinkToFit="1"/>
    </xf>
    <xf numFmtId="0" fontId="21" fillId="0" borderId="128" xfId="0" applyFont="1" applyBorder="1" applyAlignment="1">
      <alignment horizontal="center" vertical="center" shrinkToFit="1"/>
    </xf>
    <xf numFmtId="184" fontId="21" fillId="0" borderId="77" xfId="0" applyNumberFormat="1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114" xfId="0" applyFont="1" applyBorder="1" applyAlignment="1">
      <alignment horizontal="center" vertical="center" shrinkToFit="1"/>
    </xf>
    <xf numFmtId="0" fontId="21" fillId="5" borderId="129" xfId="0" applyFont="1" applyFill="1" applyBorder="1" applyAlignment="1" applyProtection="1">
      <alignment horizontal="center" vertical="center" shrinkToFit="1"/>
      <protection locked="0"/>
    </xf>
    <xf numFmtId="0" fontId="21" fillId="5" borderId="21" xfId="0" applyFont="1" applyFill="1" applyBorder="1" applyAlignment="1" applyProtection="1">
      <alignment horizontal="center" vertical="center" shrinkToFit="1"/>
      <protection locked="0"/>
    </xf>
    <xf numFmtId="0" fontId="21" fillId="5" borderId="130" xfId="0" applyFont="1" applyFill="1" applyBorder="1" applyAlignment="1" applyProtection="1">
      <alignment horizontal="center" vertical="center" shrinkToFit="1"/>
      <protection locked="0"/>
    </xf>
    <xf numFmtId="186" fontId="21" fillId="5" borderId="77" xfId="0" applyNumberFormat="1" applyFont="1" applyFill="1" applyBorder="1" applyAlignment="1" applyProtection="1">
      <alignment horizontal="center" vertical="center" shrinkToFit="1"/>
      <protection locked="0"/>
    </xf>
    <xf numFmtId="186" fontId="21" fillId="5" borderId="132" xfId="0" applyNumberFormat="1" applyFont="1" applyFill="1" applyBorder="1" applyAlignment="1" applyProtection="1">
      <alignment horizontal="center" vertical="center" shrinkToFit="1"/>
      <protection locked="0"/>
    </xf>
    <xf numFmtId="186" fontId="21" fillId="0" borderId="139" xfId="0" applyNumberFormat="1" applyFont="1" applyBorder="1" applyAlignment="1">
      <alignment horizontal="center" vertical="center" shrinkToFit="1"/>
    </xf>
    <xf numFmtId="186" fontId="21" fillId="0" borderId="140" xfId="0" applyNumberFormat="1" applyFont="1" applyBorder="1" applyAlignment="1">
      <alignment horizontal="center" vertical="center" shrinkToFit="1"/>
    </xf>
    <xf numFmtId="186" fontId="21" fillId="0" borderId="141" xfId="0" applyNumberFormat="1" applyFont="1" applyBorder="1" applyAlignment="1">
      <alignment horizontal="center" vertical="center" shrinkToFit="1"/>
    </xf>
    <xf numFmtId="186" fontId="21" fillId="0" borderId="142" xfId="0" applyNumberFormat="1" applyFont="1" applyBorder="1" applyAlignment="1">
      <alignment horizontal="center" vertical="center" shrinkToFit="1"/>
    </xf>
    <xf numFmtId="186" fontId="21" fillId="0" borderId="64" xfId="0" applyNumberFormat="1" applyFont="1" applyBorder="1" applyAlignment="1">
      <alignment horizontal="center" vertical="center" shrinkToFit="1"/>
    </xf>
    <xf numFmtId="186" fontId="21" fillId="0" borderId="143" xfId="0" applyNumberFormat="1" applyFont="1" applyBorder="1" applyAlignment="1">
      <alignment horizontal="center" vertical="center" shrinkToFit="1"/>
    </xf>
    <xf numFmtId="186" fontId="21" fillId="0" borderId="144" xfId="0" applyNumberFormat="1" applyFont="1" applyBorder="1" applyAlignment="1">
      <alignment horizontal="center" vertical="center" shrinkToFit="1"/>
    </xf>
    <xf numFmtId="186" fontId="21" fillId="0" borderId="145" xfId="0" applyNumberFormat="1" applyFont="1" applyBorder="1" applyAlignment="1">
      <alignment horizontal="center" vertical="center" shrinkToFit="1"/>
    </xf>
    <xf numFmtId="186" fontId="21" fillId="0" borderId="146" xfId="0" applyNumberFormat="1" applyFont="1" applyBorder="1" applyAlignment="1">
      <alignment horizontal="center" vertical="center" shrinkToFit="1"/>
    </xf>
    <xf numFmtId="186" fontId="21" fillId="0" borderId="77" xfId="0" applyNumberFormat="1" applyFont="1" applyBorder="1" applyAlignment="1">
      <alignment horizontal="center" vertical="center" shrinkToFit="1"/>
    </xf>
    <xf numFmtId="186" fontId="21" fillId="0" borderId="132" xfId="0" applyNumberFormat="1" applyFont="1" applyBorder="1" applyAlignment="1">
      <alignment horizontal="center" vertical="center" shrinkToFit="1"/>
    </xf>
    <xf numFmtId="0" fontId="21" fillId="5" borderId="52" xfId="0" applyFont="1" applyFill="1" applyBorder="1" applyAlignment="1" applyProtection="1">
      <alignment horizontal="center" vertical="center" shrinkToFit="1"/>
      <protection locked="0"/>
    </xf>
    <xf numFmtId="0" fontId="21" fillId="5" borderId="104" xfId="0" applyFont="1" applyFill="1" applyBorder="1" applyAlignment="1" applyProtection="1">
      <alignment horizontal="center" vertical="center" shrinkToFit="1"/>
      <protection locked="0"/>
    </xf>
    <xf numFmtId="0" fontId="21" fillId="0" borderId="120" xfId="0" applyFont="1" applyBorder="1" applyAlignment="1">
      <alignment horizontal="center" vertical="center" shrinkToFit="1"/>
    </xf>
    <xf numFmtId="0" fontId="21" fillId="5" borderId="131" xfId="0" applyFont="1" applyFill="1" applyBorder="1" applyAlignment="1" applyProtection="1">
      <alignment horizontal="center" vertical="center" shrinkToFit="1"/>
      <protection locked="0"/>
    </xf>
    <xf numFmtId="0" fontId="21" fillId="0" borderId="2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5" xfId="0" applyFont="1" applyBorder="1" applyAlignment="1">
      <alignment vertical="center" shrinkToFit="1"/>
    </xf>
    <xf numFmtId="0" fontId="21" fillId="0" borderId="120" xfId="0" applyFont="1" applyBorder="1" applyAlignment="1">
      <alignment vertical="center" shrinkToFit="1"/>
    </xf>
    <xf numFmtId="0" fontId="21" fillId="0" borderId="2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6" fillId="0" borderId="0" xfId="0" applyFont="1" applyAlignment="1">
      <alignment horizontal="right" vertical="center" shrinkToFit="1"/>
    </xf>
    <xf numFmtId="0" fontId="26" fillId="0" borderId="4" xfId="0" applyFont="1" applyBorder="1" applyAlignment="1">
      <alignment horizontal="right" vertical="center" shrinkToFit="1"/>
    </xf>
    <xf numFmtId="0" fontId="21" fillId="0" borderId="132" xfId="0" applyFont="1" applyBorder="1" applyAlignment="1">
      <alignment horizontal="center" vertical="center" shrinkToFit="1"/>
    </xf>
    <xf numFmtId="0" fontId="21" fillId="0" borderId="133" xfId="0" applyFont="1" applyBorder="1" applyAlignment="1">
      <alignment horizontal="center" vertical="center" shrinkToFit="1"/>
    </xf>
    <xf numFmtId="0" fontId="21" fillId="0" borderId="115" xfId="0" applyFont="1" applyBorder="1" applyAlignment="1">
      <alignment horizontal="center" vertical="center" shrinkToFit="1"/>
    </xf>
    <xf numFmtId="0" fontId="26" fillId="0" borderId="0" xfId="0" applyFont="1" applyAlignment="1">
      <alignment horizontal="right" vertical="center"/>
    </xf>
    <xf numFmtId="0" fontId="26" fillId="0" borderId="4" xfId="0" applyFont="1" applyBorder="1" applyAlignment="1">
      <alignment horizontal="right" vertical="center"/>
    </xf>
    <xf numFmtId="186" fontId="21" fillId="0" borderId="7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52" xfId="0" applyFont="1" applyBorder="1" applyAlignment="1">
      <alignment horizontal="center" vertical="center" shrinkToFit="1"/>
    </xf>
    <xf numFmtId="0" fontId="21" fillId="0" borderId="153" xfId="0" applyFont="1" applyBorder="1" applyAlignment="1">
      <alignment horizontal="center" vertical="center" shrinkToFit="1"/>
    </xf>
    <xf numFmtId="0" fontId="21" fillId="0" borderId="154" xfId="0" applyFont="1" applyBorder="1" applyAlignment="1">
      <alignment horizontal="center" vertical="center" shrinkToFit="1"/>
    </xf>
    <xf numFmtId="0" fontId="21" fillId="0" borderId="119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5" borderId="119" xfId="0" applyFont="1" applyFill="1" applyBorder="1" applyAlignment="1" applyProtection="1">
      <alignment horizontal="right" vertical="center" shrinkToFit="1"/>
      <protection locked="0"/>
    </xf>
    <xf numFmtId="0" fontId="21" fillId="5" borderId="55" xfId="0" applyFont="1" applyFill="1" applyBorder="1" applyAlignment="1" applyProtection="1">
      <alignment horizontal="right" vertical="center" shrinkToFit="1"/>
      <protection locked="0"/>
    </xf>
    <xf numFmtId="0" fontId="21" fillId="5" borderId="119" xfId="0" applyFont="1" applyFill="1" applyBorder="1" applyAlignment="1">
      <alignment horizontal="right" vertical="center" shrinkToFit="1"/>
    </xf>
    <xf numFmtId="0" fontId="21" fillId="5" borderId="55" xfId="0" applyFont="1" applyFill="1" applyBorder="1" applyAlignment="1">
      <alignment horizontal="right" vertical="center" shrinkToFit="1"/>
    </xf>
    <xf numFmtId="186" fontId="21" fillId="5" borderId="77" xfId="0" applyNumberFormat="1" applyFont="1" applyFill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122" xfId="0" applyFont="1" applyBorder="1">
      <alignment vertical="center"/>
    </xf>
    <xf numFmtId="0" fontId="21" fillId="0" borderId="123" xfId="0" applyFont="1" applyBorder="1">
      <alignment vertical="center"/>
    </xf>
    <xf numFmtId="0" fontId="21" fillId="0" borderId="55" xfId="0" applyFont="1" applyBorder="1">
      <alignment vertical="center"/>
    </xf>
    <xf numFmtId="0" fontId="22" fillId="0" borderId="0" xfId="0" applyFont="1" applyAlignment="1">
      <alignment vertical="top"/>
    </xf>
    <xf numFmtId="186" fontId="21" fillId="0" borderId="124" xfId="0" applyNumberFormat="1" applyFont="1" applyBorder="1" applyAlignment="1">
      <alignment horizontal="center" vertical="center"/>
    </xf>
    <xf numFmtId="186" fontId="21" fillId="0" borderId="123" xfId="0" applyNumberFormat="1" applyFont="1" applyBorder="1" applyAlignment="1">
      <alignment horizontal="center" vertical="center"/>
    </xf>
    <xf numFmtId="186" fontId="21" fillId="0" borderId="125" xfId="0" applyNumberFormat="1" applyFont="1" applyBorder="1" applyAlignment="1">
      <alignment horizontal="center" vertical="center"/>
    </xf>
    <xf numFmtId="0" fontId="21" fillId="0" borderId="104" xfId="0" applyFont="1" applyBorder="1" applyAlignment="1">
      <alignment horizontal="right" vertical="center"/>
    </xf>
    <xf numFmtId="49" fontId="21" fillId="0" borderId="5" xfId="0" applyNumberFormat="1" applyFont="1" applyBorder="1">
      <alignment vertical="center"/>
    </xf>
    <xf numFmtId="49" fontId="21" fillId="0" borderId="0" xfId="0" applyNumberFormat="1" applyFont="1">
      <alignment vertical="center"/>
    </xf>
    <xf numFmtId="49" fontId="21" fillId="0" borderId="2" xfId="0" applyNumberFormat="1" applyFont="1" applyBorder="1">
      <alignment vertical="center"/>
    </xf>
    <xf numFmtId="49" fontId="21" fillId="0" borderId="55" xfId="0" applyNumberFormat="1" applyFont="1" applyBorder="1">
      <alignment vertical="center"/>
    </xf>
    <xf numFmtId="0" fontId="21" fillId="0" borderId="2" xfId="0" applyFont="1" applyBorder="1">
      <alignment vertical="center"/>
    </xf>
    <xf numFmtId="0" fontId="21" fillId="0" borderId="52" xfId="0" applyFont="1" applyBorder="1">
      <alignment vertical="center"/>
    </xf>
    <xf numFmtId="186" fontId="21" fillId="0" borderId="137" xfId="0" applyNumberFormat="1" applyFont="1" applyBorder="1" applyAlignment="1">
      <alignment horizontal="center" vertical="center"/>
    </xf>
    <xf numFmtId="186" fontId="21" fillId="0" borderId="104" xfId="0" applyNumberFormat="1" applyFont="1" applyBorder="1" applyAlignment="1">
      <alignment horizontal="center" vertical="center"/>
    </xf>
    <xf numFmtId="186" fontId="21" fillId="0" borderId="131" xfId="0" applyNumberFormat="1" applyFont="1" applyBorder="1" applyAlignment="1">
      <alignment horizontal="center" vertical="center"/>
    </xf>
    <xf numFmtId="186" fontId="21" fillId="0" borderId="126" xfId="0" applyNumberFormat="1" applyFont="1" applyBorder="1" applyAlignment="1">
      <alignment horizontal="center" vertical="center"/>
    </xf>
    <xf numFmtId="186" fontId="21" fillId="0" borderId="127" xfId="0" applyNumberFormat="1" applyFont="1" applyBorder="1" applyAlignment="1">
      <alignment horizontal="center" vertical="center"/>
    </xf>
    <xf numFmtId="186" fontId="21" fillId="0" borderId="128" xfId="0" applyNumberFormat="1" applyFont="1" applyBorder="1" applyAlignment="1">
      <alignment horizontal="center" vertical="center"/>
    </xf>
    <xf numFmtId="0" fontId="21" fillId="0" borderId="49" xfId="0" applyFont="1" applyBorder="1">
      <alignment vertical="center"/>
    </xf>
    <xf numFmtId="0" fontId="21" fillId="0" borderId="134" xfId="0" applyFont="1" applyBorder="1">
      <alignment vertical="center"/>
    </xf>
    <xf numFmtId="186" fontId="21" fillId="0" borderId="135" xfId="0" applyNumberFormat="1" applyFont="1" applyBorder="1" applyAlignment="1">
      <alignment horizontal="center" vertical="center"/>
    </xf>
    <xf numFmtId="186" fontId="21" fillId="0" borderId="134" xfId="0" applyNumberFormat="1" applyFont="1" applyBorder="1" applyAlignment="1">
      <alignment horizontal="center" vertical="center"/>
    </xf>
    <xf numFmtId="186" fontId="21" fillId="0" borderId="136" xfId="0" applyNumberFormat="1" applyFont="1" applyBorder="1" applyAlignment="1">
      <alignment horizontal="center" vertical="center"/>
    </xf>
    <xf numFmtId="0" fontId="21" fillId="0" borderId="55" xfId="0" applyFont="1" applyBorder="1" applyAlignment="1">
      <alignment vertical="top"/>
    </xf>
    <xf numFmtId="0" fontId="22" fillId="0" borderId="55" xfId="0" applyFont="1" applyBorder="1" applyAlignment="1">
      <alignment horizontal="right" vertical="top"/>
    </xf>
    <xf numFmtId="0" fontId="21" fillId="0" borderId="131" xfId="0" applyFont="1" applyBorder="1">
      <alignment vertical="center"/>
    </xf>
    <xf numFmtId="0" fontId="21" fillId="0" borderId="74" xfId="0" applyFont="1" applyBorder="1">
      <alignment vertical="center"/>
    </xf>
    <xf numFmtId="0" fontId="21" fillId="0" borderId="83" xfId="0" applyFont="1" applyBorder="1">
      <alignment vertical="center"/>
    </xf>
    <xf numFmtId="186" fontId="21" fillId="0" borderId="121" xfId="0" applyNumberFormat="1" applyFont="1" applyBorder="1" applyAlignment="1">
      <alignment horizontal="center" vertical="center"/>
    </xf>
    <xf numFmtId="186" fontId="21" fillId="0" borderId="83" xfId="0" applyNumberFormat="1" applyFont="1" applyBorder="1" applyAlignment="1">
      <alignment horizontal="center" vertical="center"/>
    </xf>
    <xf numFmtId="186" fontId="21" fillId="0" borderId="84" xfId="0" applyNumberFormat="1" applyFont="1" applyBorder="1" applyAlignment="1">
      <alignment horizontal="center" vertical="center"/>
    </xf>
    <xf numFmtId="0" fontId="21" fillId="0" borderId="138" xfId="0" applyFont="1" applyBorder="1">
      <alignment vertical="center"/>
    </xf>
    <xf numFmtId="0" fontId="21" fillId="0" borderId="117" xfId="0" applyFont="1" applyBorder="1">
      <alignment vertical="center"/>
    </xf>
    <xf numFmtId="186" fontId="21" fillId="0" borderId="116" xfId="0" applyNumberFormat="1" applyFont="1" applyBorder="1" applyAlignment="1">
      <alignment horizontal="center" vertical="center"/>
    </xf>
    <xf numFmtId="186" fontId="21" fillId="0" borderId="117" xfId="0" applyNumberFormat="1" applyFont="1" applyBorder="1" applyAlignment="1">
      <alignment horizontal="center" vertical="center"/>
    </xf>
    <xf numFmtId="186" fontId="21" fillId="0" borderId="118" xfId="0" applyNumberFormat="1" applyFont="1" applyBorder="1" applyAlignment="1">
      <alignment horizontal="center" vertical="center"/>
    </xf>
    <xf numFmtId="49" fontId="21" fillId="0" borderId="49" xfId="0" applyNumberFormat="1" applyFont="1" applyBorder="1">
      <alignment vertical="center"/>
    </xf>
    <xf numFmtId="49" fontId="21" fillId="0" borderId="134" xfId="0" applyNumberFormat="1" applyFont="1" applyBorder="1">
      <alignment vertical="center"/>
    </xf>
    <xf numFmtId="49" fontId="21" fillId="5" borderId="55" xfId="0" applyNumberFormat="1" applyFont="1" applyFill="1" applyBorder="1" applyAlignment="1" applyProtection="1">
      <alignment vertical="center" shrinkToFit="1"/>
      <protection locked="0"/>
    </xf>
    <xf numFmtId="186" fontId="21" fillId="0" borderId="119" xfId="0" applyNumberFormat="1" applyFont="1" applyBorder="1" applyAlignment="1">
      <alignment horizontal="center" vertical="center"/>
    </xf>
    <xf numFmtId="186" fontId="21" fillId="0" borderId="55" xfId="0" applyNumberFormat="1" applyFont="1" applyBorder="1" applyAlignment="1">
      <alignment horizontal="center" vertical="center"/>
    </xf>
    <xf numFmtId="186" fontId="21" fillId="0" borderId="120" xfId="0" applyNumberFormat="1" applyFont="1" applyBorder="1" applyAlignment="1">
      <alignment horizontal="center" vertical="center"/>
    </xf>
    <xf numFmtId="186" fontId="21" fillId="5" borderId="64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43" xfId="0" applyFont="1" applyBorder="1">
      <alignment vertical="center"/>
    </xf>
    <xf numFmtId="0" fontId="21" fillId="0" borderId="127" xfId="0" applyFont="1" applyBorder="1">
      <alignment vertical="center"/>
    </xf>
    <xf numFmtId="0" fontId="21" fillId="0" borderId="132" xfId="0" applyFont="1" applyBorder="1">
      <alignment vertical="center"/>
    </xf>
    <xf numFmtId="0" fontId="21" fillId="0" borderId="133" xfId="0" applyFont="1" applyBorder="1">
      <alignment vertical="center"/>
    </xf>
    <xf numFmtId="186" fontId="21" fillId="0" borderId="148" xfId="0" applyNumberFormat="1" applyFont="1" applyBorder="1" applyAlignment="1">
      <alignment horizontal="center" vertical="center"/>
    </xf>
    <xf numFmtId="186" fontId="21" fillId="0" borderId="133" xfId="0" applyNumberFormat="1" applyFont="1" applyBorder="1" applyAlignment="1">
      <alignment horizontal="center" vertical="center"/>
    </xf>
    <xf numFmtId="186" fontId="21" fillId="0" borderId="115" xfId="0" applyNumberFormat="1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shrinkToFit="1"/>
    </xf>
    <xf numFmtId="186" fontId="21" fillId="5" borderId="143" xfId="0" applyNumberFormat="1" applyFont="1" applyFill="1" applyBorder="1" applyAlignment="1" applyProtection="1">
      <alignment horizontal="center" vertical="center" shrinkToFit="1"/>
      <protection locked="0"/>
    </xf>
    <xf numFmtId="186" fontId="21" fillId="5" borderId="127" xfId="0" applyNumberFormat="1" applyFont="1" applyFill="1" applyBorder="1" applyAlignment="1" applyProtection="1">
      <alignment horizontal="center" vertical="center" shrinkToFit="1"/>
      <protection locked="0"/>
    </xf>
    <xf numFmtId="186" fontId="21" fillId="5" borderId="128" xfId="0" applyNumberFormat="1" applyFont="1" applyFill="1" applyBorder="1" applyAlignment="1" applyProtection="1">
      <alignment horizontal="center" vertical="center" shrinkToFit="1"/>
      <protection locked="0"/>
    </xf>
    <xf numFmtId="185" fontId="21" fillId="0" borderId="77" xfId="1" applyNumberFormat="1" applyFont="1" applyBorder="1" applyAlignment="1">
      <alignment horizontal="center" vertical="center"/>
    </xf>
    <xf numFmtId="0" fontId="21" fillId="0" borderId="149" xfId="0" applyFont="1" applyBorder="1" applyAlignment="1">
      <alignment horizontal="right" vertical="top"/>
    </xf>
    <xf numFmtId="0" fontId="21" fillId="0" borderId="150" xfId="0" applyFont="1" applyBorder="1" applyAlignment="1">
      <alignment horizontal="right" vertical="top"/>
    </xf>
    <xf numFmtId="0" fontId="21" fillId="0" borderId="151" xfId="0" applyFont="1" applyBorder="1" applyAlignment="1">
      <alignment horizontal="right" vertical="top"/>
    </xf>
    <xf numFmtId="0" fontId="27" fillId="0" borderId="149" xfId="0" applyFont="1" applyBorder="1" applyAlignment="1">
      <alignment horizontal="right" vertical="top"/>
    </xf>
    <xf numFmtId="0" fontId="27" fillId="0" borderId="150" xfId="0" applyFont="1" applyBorder="1" applyAlignment="1">
      <alignment horizontal="right" vertical="top"/>
    </xf>
    <xf numFmtId="0" fontId="27" fillId="0" borderId="151" xfId="0" applyFont="1" applyBorder="1" applyAlignment="1">
      <alignment horizontal="right" vertical="top"/>
    </xf>
    <xf numFmtId="185" fontId="21" fillId="0" borderId="132" xfId="0" applyNumberFormat="1" applyFont="1" applyBorder="1" applyAlignment="1">
      <alignment horizontal="center" vertical="center" shrinkToFit="1"/>
    </xf>
    <xf numFmtId="185" fontId="21" fillId="0" borderId="133" xfId="0" applyNumberFormat="1" applyFont="1" applyBorder="1" applyAlignment="1">
      <alignment horizontal="center" vertical="center" shrinkToFit="1"/>
    </xf>
    <xf numFmtId="185" fontId="21" fillId="0" borderId="115" xfId="0" applyNumberFormat="1" applyFont="1" applyBorder="1" applyAlignment="1">
      <alignment horizontal="center" vertical="center" shrinkToFit="1"/>
    </xf>
    <xf numFmtId="186" fontId="21" fillId="0" borderId="147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right" shrinkToFit="1"/>
    </xf>
    <xf numFmtId="186" fontId="21" fillId="4" borderId="77" xfId="0" applyNumberFormat="1" applyFont="1" applyFill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 wrapText="1"/>
    </xf>
    <xf numFmtId="0" fontId="21" fillId="0" borderId="123" xfId="0" applyFont="1" applyBorder="1" applyAlignment="1">
      <alignment horizontal="center" vertical="center" wrapText="1"/>
    </xf>
    <xf numFmtId="0" fontId="21" fillId="0" borderId="12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104" xfId="0" applyFont="1" applyBorder="1" applyAlignment="1">
      <alignment horizontal="center" vertical="center" wrapText="1"/>
    </xf>
    <xf numFmtId="0" fontId="21" fillId="0" borderId="131" xfId="0" applyFont="1" applyBorder="1" applyAlignment="1">
      <alignment horizontal="center" vertical="center" wrapText="1"/>
    </xf>
  </cellXfs>
  <cellStyles count="4">
    <cellStyle name="パーセント" xfId="1" builtinId="5"/>
    <cellStyle name="桁区切り 2" xfId="2" xr:uid="{00000000-0005-0000-0000-000001000000}"/>
    <cellStyle name="標準" xfId="0" builtinId="0"/>
    <cellStyle name="標準 2" xfId="3" xr:uid="{00000000-0005-0000-0000-000003000000}"/>
  </cellStyles>
  <dxfs count="476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strike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ill>
        <patternFill>
          <bgColor rgb="FFFFCC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219075</xdr:colOff>
      <xdr:row>35</xdr:row>
      <xdr:rowOff>9524</xdr:rowOff>
    </xdr:from>
    <xdr:to>
      <xdr:col>75</xdr:col>
      <xdr:colOff>66675</xdr:colOff>
      <xdr:row>39</xdr:row>
      <xdr:rowOff>133349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E974753-A7E9-426B-8F83-703EDB999A34}"/>
            </a:ext>
          </a:extLst>
        </xdr:cNvPr>
        <xdr:cNvSpPr txBox="1"/>
      </xdr:nvSpPr>
      <xdr:spPr>
        <a:xfrm>
          <a:off x="7419975" y="11249024"/>
          <a:ext cx="158115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26</a:t>
          </a:r>
          <a:r>
            <a:rPr kumimoji="1" lang="ja-JP" altLang="en-US" sz="1100" b="1">
              <a:solidFill>
                <a:srgbClr val="FF0000"/>
              </a:solidFill>
            </a:rPr>
            <a:t>名以上いる場合は、印刷範囲を変更し、</a:t>
          </a:r>
          <a:r>
            <a:rPr kumimoji="1" lang="en-US" altLang="ja-JP" sz="1100" b="1">
              <a:solidFill>
                <a:srgbClr val="FF0000"/>
              </a:solidFill>
            </a:rPr>
            <a:t>42</a:t>
          </a:r>
          <a:r>
            <a:rPr kumimoji="1" lang="ja-JP" altLang="en-US" sz="1100" b="1">
              <a:solidFill>
                <a:srgbClr val="FF0000"/>
              </a:solidFill>
            </a:rPr>
            <a:t>行目以降に記入すること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219075</xdr:colOff>
      <xdr:row>35</xdr:row>
      <xdr:rowOff>0</xdr:rowOff>
    </xdr:from>
    <xdr:to>
      <xdr:col>75</xdr:col>
      <xdr:colOff>133350</xdr:colOff>
      <xdr:row>39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CC185A-6E97-4129-90E9-23E34883A881}"/>
            </a:ext>
          </a:extLst>
        </xdr:cNvPr>
        <xdr:cNvSpPr txBox="1"/>
      </xdr:nvSpPr>
      <xdr:spPr>
        <a:xfrm>
          <a:off x="7419975" y="11229975"/>
          <a:ext cx="1581150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26</a:t>
          </a:r>
          <a:r>
            <a:rPr kumimoji="1" lang="ja-JP" altLang="en-US" sz="1100" b="1">
              <a:solidFill>
                <a:srgbClr val="FF0000"/>
              </a:solidFill>
            </a:rPr>
            <a:t>名以上いる場合は、印刷範囲を変更し、</a:t>
          </a:r>
          <a:r>
            <a:rPr kumimoji="1" lang="en-US" altLang="ja-JP" sz="1100" b="1">
              <a:solidFill>
                <a:srgbClr val="FF0000"/>
              </a:solidFill>
            </a:rPr>
            <a:t>42</a:t>
          </a:r>
          <a:r>
            <a:rPr kumimoji="1" lang="ja-JP" altLang="en-US" sz="1100" b="1">
              <a:solidFill>
                <a:srgbClr val="FF0000"/>
              </a:solidFill>
            </a:rPr>
            <a:t>行目以降に記入すること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66675</xdr:colOff>
      <xdr:row>10</xdr:row>
      <xdr:rowOff>147271</xdr:rowOff>
    </xdr:from>
    <xdr:to>
      <xdr:col>66</xdr:col>
      <xdr:colOff>47626</xdr:colOff>
      <xdr:row>11</xdr:row>
      <xdr:rowOff>118696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157D4855-5D7D-4A79-A8F2-CDA6FFA43B8B}"/>
            </a:ext>
          </a:extLst>
        </xdr:cNvPr>
        <xdr:cNvSpPr/>
      </xdr:nvSpPr>
      <xdr:spPr>
        <a:xfrm>
          <a:off x="4981575" y="2871421"/>
          <a:ext cx="1504951" cy="238125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64</xdr:col>
      <xdr:colOff>47625</xdr:colOff>
      <xdr:row>13</xdr:row>
      <xdr:rowOff>149469</xdr:rowOff>
    </xdr:from>
    <xdr:to>
      <xdr:col>66</xdr:col>
      <xdr:colOff>57150</xdr:colOff>
      <xdr:row>14</xdr:row>
      <xdr:rowOff>120894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29E4AF12-4487-4DD4-B4C2-9B8ADBA5A2CA}"/>
            </a:ext>
          </a:extLst>
        </xdr:cNvPr>
        <xdr:cNvSpPr/>
      </xdr:nvSpPr>
      <xdr:spPr>
        <a:xfrm>
          <a:off x="6297490" y="3637084"/>
          <a:ext cx="200025" cy="235195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64</xdr:col>
      <xdr:colOff>47625</xdr:colOff>
      <xdr:row>7</xdr:row>
      <xdr:rowOff>149469</xdr:rowOff>
    </xdr:from>
    <xdr:to>
      <xdr:col>66</xdr:col>
      <xdr:colOff>57150</xdr:colOff>
      <xdr:row>8</xdr:row>
      <xdr:rowOff>120894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B2686FC-4D84-4276-8CDE-92087CD853DD}"/>
            </a:ext>
          </a:extLst>
        </xdr:cNvPr>
        <xdr:cNvSpPr/>
      </xdr:nvSpPr>
      <xdr:spPr>
        <a:xfrm>
          <a:off x="6297490" y="2054469"/>
          <a:ext cx="200025" cy="235194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43</xdr:col>
      <xdr:colOff>0</xdr:colOff>
      <xdr:row>28</xdr:row>
      <xdr:rowOff>0</xdr:rowOff>
    </xdr:from>
    <xdr:to>
      <xdr:col>44</xdr:col>
      <xdr:colOff>19050</xdr:colOff>
      <xdr:row>38</xdr:row>
      <xdr:rowOff>9525</xdr:rowOff>
    </xdr:to>
    <xdr:sp macro="" textlink="">
      <xdr:nvSpPr>
        <xdr:cNvPr id="22551" name="AutoShape 2">
          <a:extLst>
            <a:ext uri="{FF2B5EF4-FFF2-40B4-BE49-F238E27FC236}">
              <a16:creationId xmlns:a16="http://schemas.microsoft.com/office/drawing/2014/main" id="{E0A79643-A7C0-4201-936C-A5B87CABD55E}"/>
            </a:ext>
          </a:extLst>
        </xdr:cNvPr>
        <xdr:cNvSpPr>
          <a:spLocks/>
        </xdr:cNvSpPr>
      </xdr:nvSpPr>
      <xdr:spPr bwMode="auto">
        <a:xfrm>
          <a:off x="4248150" y="7524750"/>
          <a:ext cx="114300" cy="2676525"/>
        </a:xfrm>
        <a:prstGeom prst="rightBrace">
          <a:avLst>
            <a:gd name="adj1" fmla="val 23633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57150</xdr:colOff>
      <xdr:row>32</xdr:row>
      <xdr:rowOff>152400</xdr:rowOff>
    </xdr:from>
    <xdr:to>
      <xdr:col>45</xdr:col>
      <xdr:colOff>57150</xdr:colOff>
      <xdr:row>33</xdr:row>
      <xdr:rowOff>123825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39D1C5BB-98DD-47C3-874E-765082FE7D83}"/>
            </a:ext>
          </a:extLst>
        </xdr:cNvPr>
        <xdr:cNvSpPr/>
      </xdr:nvSpPr>
      <xdr:spPr>
        <a:xfrm>
          <a:off x="4400550" y="8734425"/>
          <a:ext cx="95250" cy="238125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43</xdr:col>
      <xdr:colOff>0</xdr:colOff>
      <xdr:row>57</xdr:row>
      <xdr:rowOff>0</xdr:rowOff>
    </xdr:from>
    <xdr:to>
      <xdr:col>44</xdr:col>
      <xdr:colOff>19050</xdr:colOff>
      <xdr:row>67</xdr:row>
      <xdr:rowOff>9525</xdr:rowOff>
    </xdr:to>
    <xdr:sp macro="" textlink="">
      <xdr:nvSpPr>
        <xdr:cNvPr id="22553" name="AutoShape 2">
          <a:extLst>
            <a:ext uri="{FF2B5EF4-FFF2-40B4-BE49-F238E27FC236}">
              <a16:creationId xmlns:a16="http://schemas.microsoft.com/office/drawing/2014/main" id="{ED09D57D-C6A7-48FE-8CE2-ABCD2AB76063}"/>
            </a:ext>
          </a:extLst>
        </xdr:cNvPr>
        <xdr:cNvSpPr>
          <a:spLocks/>
        </xdr:cNvSpPr>
      </xdr:nvSpPr>
      <xdr:spPr bwMode="auto">
        <a:xfrm>
          <a:off x="4248150" y="15240000"/>
          <a:ext cx="114300" cy="2676525"/>
        </a:xfrm>
        <a:prstGeom prst="rightBrace">
          <a:avLst>
            <a:gd name="adj1" fmla="val 23633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57150</xdr:colOff>
      <xdr:row>61</xdr:row>
      <xdr:rowOff>152400</xdr:rowOff>
    </xdr:from>
    <xdr:to>
      <xdr:col>45</xdr:col>
      <xdr:colOff>57150</xdr:colOff>
      <xdr:row>62</xdr:row>
      <xdr:rowOff>123825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C4DDF03-6EE7-4626-A16C-9F1FBDD42340}"/>
            </a:ext>
          </a:extLst>
        </xdr:cNvPr>
        <xdr:cNvSpPr/>
      </xdr:nvSpPr>
      <xdr:spPr>
        <a:xfrm>
          <a:off x="4400550" y="16468725"/>
          <a:ext cx="95250" cy="238125"/>
        </a:xfrm>
        <a:prstGeom prst="rightArrow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R40"/>
  <sheetViews>
    <sheetView tabSelected="1" workbookViewId="0"/>
  </sheetViews>
  <sheetFormatPr defaultRowHeight="18.75" customHeight="1" x14ac:dyDescent="0.15"/>
  <cols>
    <col min="1" max="1" width="3.25" style="1" customWidth="1"/>
    <col min="2" max="2" width="2.125" style="1" customWidth="1"/>
    <col min="3" max="3" width="3.875" style="1" customWidth="1"/>
    <col min="4" max="4" width="3.375" style="1" customWidth="1"/>
    <col min="5" max="5" width="4.375" style="1" customWidth="1"/>
    <col min="6" max="6" width="15.375" style="1" customWidth="1"/>
    <col min="7" max="7" width="7.5" style="1" customWidth="1"/>
    <col min="8" max="8" width="4.5" style="1" customWidth="1"/>
    <col min="9" max="9" width="6.5" style="1" customWidth="1"/>
    <col min="10" max="10" width="11.625" style="1" bestFit="1" customWidth="1"/>
    <col min="11" max="11" width="2.5" style="1" customWidth="1"/>
    <col min="12" max="12" width="5.875" style="1" customWidth="1"/>
    <col min="13" max="13" width="2" style="1" customWidth="1"/>
    <col min="14" max="14" width="13.625" style="1" customWidth="1"/>
    <col min="15" max="15" width="8" style="1" customWidth="1"/>
    <col min="16" max="16" width="4" style="1" customWidth="1"/>
    <col min="17" max="19" width="6.875" style="1" customWidth="1"/>
    <col min="20" max="20" width="12.625" style="1" customWidth="1"/>
    <col min="21" max="16384" width="9" style="1"/>
  </cols>
  <sheetData>
    <row r="1" spans="1:18" ht="18" customHeight="1" x14ac:dyDescent="0.15">
      <c r="A1" s="131" t="s">
        <v>267</v>
      </c>
      <c r="B1" s="132"/>
      <c r="C1" s="133"/>
      <c r="D1" s="133"/>
      <c r="E1" s="133"/>
      <c r="F1" s="133"/>
      <c r="G1" s="133"/>
      <c r="H1" s="133"/>
      <c r="I1" s="133"/>
      <c r="J1" s="133"/>
      <c r="K1" s="133"/>
      <c r="L1" s="131"/>
      <c r="M1" s="133"/>
      <c r="N1" s="133"/>
      <c r="O1" s="133"/>
      <c r="P1" s="133"/>
    </row>
    <row r="2" spans="1:18" ht="18.75" customHeight="1" x14ac:dyDescent="0.15">
      <c r="A2" s="133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</row>
    <row r="3" spans="1:18" ht="18.75" customHeight="1" x14ac:dyDescent="0.15">
      <c r="A3" s="133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R3" s="2"/>
    </row>
    <row r="4" spans="1:18" ht="18.75" customHeight="1" x14ac:dyDescent="0.15">
      <c r="A4" s="133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9" t="s">
        <v>353</v>
      </c>
      <c r="O4" s="189"/>
      <c r="P4" s="189"/>
    </row>
    <row r="5" spans="1:18" ht="18.75" customHeight="1" x14ac:dyDescent="0.15">
      <c r="A5" s="133"/>
      <c r="B5" s="181" t="s">
        <v>346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8" ht="18.75" customHeight="1" x14ac:dyDescent="0.15">
      <c r="A6" s="133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8" ht="18.75" customHeight="1" x14ac:dyDescent="0.15">
      <c r="A7" s="133"/>
      <c r="B7" s="181"/>
      <c r="C7" s="181"/>
      <c r="D7" s="181"/>
      <c r="E7" s="181"/>
      <c r="F7" s="181"/>
      <c r="G7" s="181"/>
      <c r="H7" s="181"/>
      <c r="I7" s="181" t="s">
        <v>268</v>
      </c>
      <c r="J7" s="181"/>
      <c r="K7" s="181"/>
      <c r="L7" s="181"/>
      <c r="M7" s="181"/>
      <c r="N7" s="181"/>
      <c r="O7" s="181"/>
      <c r="P7" s="181"/>
    </row>
    <row r="8" spans="1:18" ht="18.75" customHeight="1" x14ac:dyDescent="0.15">
      <c r="A8" s="133"/>
      <c r="B8" s="181"/>
      <c r="C8" s="181"/>
      <c r="D8" s="181"/>
      <c r="E8" s="181"/>
      <c r="F8" s="181"/>
      <c r="G8" s="181"/>
      <c r="H8" s="181"/>
      <c r="I8" s="181"/>
      <c r="J8" s="134" t="s">
        <v>123</v>
      </c>
      <c r="K8" s="134"/>
      <c r="L8" s="185" t="s">
        <v>348</v>
      </c>
      <c r="M8" s="185"/>
      <c r="N8" s="185"/>
      <c r="O8" s="185"/>
      <c r="P8" s="185"/>
    </row>
    <row r="9" spans="1:18" ht="18.75" customHeight="1" x14ac:dyDescent="0.15">
      <c r="A9" s="133"/>
      <c r="B9" s="181"/>
      <c r="C9" s="181"/>
      <c r="D9" s="181"/>
      <c r="E9" s="181"/>
      <c r="F9" s="181"/>
      <c r="G9" s="181"/>
      <c r="H9" s="181"/>
      <c r="I9" s="181"/>
      <c r="J9" s="134" t="s">
        <v>334</v>
      </c>
      <c r="K9" s="134"/>
      <c r="L9" s="185" t="s">
        <v>347</v>
      </c>
      <c r="M9" s="185"/>
      <c r="N9" s="185"/>
      <c r="O9" s="185"/>
      <c r="P9" s="185"/>
    </row>
    <row r="10" spans="1:18" ht="18.75" customHeight="1" x14ac:dyDescent="0.15">
      <c r="A10" s="133"/>
      <c r="B10" s="181"/>
      <c r="C10" s="181"/>
      <c r="D10" s="181"/>
      <c r="E10" s="181"/>
      <c r="F10" s="181"/>
      <c r="G10" s="181"/>
      <c r="H10" s="181"/>
      <c r="I10" s="181"/>
      <c r="J10" s="134" t="s">
        <v>335</v>
      </c>
      <c r="K10" s="134"/>
      <c r="L10" s="185" t="s">
        <v>280</v>
      </c>
      <c r="M10" s="185"/>
      <c r="N10" s="185"/>
      <c r="O10" s="185"/>
      <c r="P10" s="135"/>
    </row>
    <row r="11" spans="1:18" ht="18.75" customHeight="1" x14ac:dyDescent="0.15">
      <c r="A11" s="133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</row>
    <row r="12" spans="1:18" ht="18.75" customHeight="1" x14ac:dyDescent="0.15">
      <c r="A12" s="133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</row>
    <row r="13" spans="1:18" ht="18.75" customHeight="1" x14ac:dyDescent="0.15">
      <c r="A13" s="133"/>
      <c r="B13" s="190" t="s">
        <v>269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</row>
    <row r="14" spans="1:18" ht="18.75" customHeight="1" x14ac:dyDescent="0.15">
      <c r="A14" s="133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</row>
    <row r="15" spans="1:18" ht="18.75" customHeight="1" x14ac:dyDescent="0.15">
      <c r="A15" s="133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</row>
    <row r="16" spans="1:18" ht="18.75" customHeight="1" x14ac:dyDescent="0.15">
      <c r="A16" s="133"/>
      <c r="B16" s="184" t="s">
        <v>349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</row>
    <row r="17" spans="1:17" ht="18.75" customHeight="1" x14ac:dyDescent="0.15">
      <c r="A17" s="133"/>
      <c r="B17" s="184" t="s">
        <v>354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t="18.75" customHeight="1" x14ac:dyDescent="0.15">
      <c r="A18" s="133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</row>
    <row r="19" spans="1:17" ht="18.75" customHeight="1" x14ac:dyDescent="0.15">
      <c r="A19" s="133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</row>
    <row r="20" spans="1:17" ht="18.75" customHeight="1" x14ac:dyDescent="0.15">
      <c r="A20" s="133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</row>
    <row r="21" spans="1:17" ht="18.75" customHeight="1" x14ac:dyDescent="0.15">
      <c r="A21" s="133"/>
      <c r="B21" s="184" t="s">
        <v>40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</row>
    <row r="22" spans="1:17" ht="18.75" customHeight="1" x14ac:dyDescent="0.15">
      <c r="A22" s="133"/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</row>
    <row r="23" spans="1:17" ht="18.75" customHeight="1" x14ac:dyDescent="0.15">
      <c r="A23" s="133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</row>
    <row r="24" spans="1:17" ht="18.75" customHeight="1" x14ac:dyDescent="0.15">
      <c r="A24" s="133"/>
      <c r="B24" s="182"/>
      <c r="C24" s="182"/>
      <c r="D24" s="136" t="s">
        <v>209</v>
      </c>
      <c r="E24" s="137"/>
      <c r="F24" s="183" t="s">
        <v>270</v>
      </c>
      <c r="G24" s="183"/>
      <c r="H24" s="137"/>
      <c r="I24" s="185" t="s">
        <v>351</v>
      </c>
      <c r="J24" s="185"/>
      <c r="K24" s="185"/>
      <c r="L24" s="185"/>
      <c r="M24" s="185"/>
      <c r="N24" s="185"/>
      <c r="O24" s="185"/>
      <c r="P24" s="185"/>
    </row>
    <row r="25" spans="1:17" ht="18.75" customHeight="1" x14ac:dyDescent="0.15">
      <c r="A25" s="133"/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</row>
    <row r="26" spans="1:17" ht="18.75" customHeight="1" x14ac:dyDescent="0.15">
      <c r="A26" s="133"/>
      <c r="B26" s="182"/>
      <c r="C26" s="182"/>
      <c r="D26" s="136" t="s">
        <v>210</v>
      </c>
      <c r="E26" s="137"/>
      <c r="F26" s="183" t="s">
        <v>271</v>
      </c>
      <c r="G26" s="183"/>
      <c r="H26" s="137"/>
      <c r="I26" s="185" t="s">
        <v>350</v>
      </c>
      <c r="J26" s="185"/>
      <c r="K26" s="185"/>
      <c r="L26" s="185"/>
      <c r="M26" s="185"/>
      <c r="N26" s="185"/>
      <c r="O26" s="185"/>
      <c r="P26" s="185"/>
      <c r="Q26" s="3"/>
    </row>
    <row r="27" spans="1:17" ht="18.75" customHeight="1" x14ac:dyDescent="0.15">
      <c r="A27" s="133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3"/>
    </row>
    <row r="28" spans="1:17" ht="18.75" customHeight="1" x14ac:dyDescent="0.15">
      <c r="A28" s="133"/>
      <c r="B28" s="182"/>
      <c r="C28" s="182"/>
      <c r="D28" s="136" t="s">
        <v>211</v>
      </c>
      <c r="E28" s="137"/>
      <c r="F28" s="183" t="s">
        <v>272</v>
      </c>
      <c r="G28" s="183"/>
      <c r="H28" s="138"/>
      <c r="I28" s="188">
        <v>32180</v>
      </c>
      <c r="J28" s="188"/>
      <c r="K28" s="188"/>
      <c r="L28" s="188"/>
      <c r="M28" s="188"/>
      <c r="N28" s="188"/>
      <c r="O28" s="188"/>
      <c r="P28" s="188"/>
      <c r="Q28" s="3"/>
    </row>
    <row r="29" spans="1:17" ht="18.75" customHeight="1" x14ac:dyDescent="0.15">
      <c r="A29" s="133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3"/>
    </row>
    <row r="30" spans="1:17" ht="18.75" customHeight="1" x14ac:dyDescent="0.15">
      <c r="A30" s="133"/>
      <c r="B30" s="182"/>
      <c r="C30" s="182"/>
      <c r="D30" s="136" t="s">
        <v>212</v>
      </c>
      <c r="E30" s="137"/>
      <c r="F30" s="183" t="s">
        <v>41</v>
      </c>
      <c r="G30" s="183"/>
      <c r="H30" s="137"/>
      <c r="I30" s="187" t="s">
        <v>207</v>
      </c>
      <c r="J30" s="187"/>
      <c r="K30" s="187"/>
      <c r="L30" s="187"/>
      <c r="M30" s="187"/>
      <c r="N30" s="187"/>
      <c r="O30" s="187"/>
      <c r="P30" s="187"/>
    </row>
    <row r="31" spans="1:17" ht="18.75" customHeight="1" x14ac:dyDescent="0.15"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</row>
    <row r="32" spans="1:17" ht="18.75" customHeight="1" x14ac:dyDescent="0.15"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</row>
    <row r="33" spans="2:16" ht="18.75" customHeight="1" x14ac:dyDescent="0.15"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</row>
    <row r="34" spans="2:16" ht="18.75" customHeight="1" x14ac:dyDescent="0.15"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</row>
    <row r="35" spans="2:16" ht="18.75" customHeight="1" x14ac:dyDescent="0.15"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</row>
    <row r="36" spans="2:16" ht="18.75" customHeight="1" x14ac:dyDescent="0.15"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</row>
    <row r="37" spans="2:16" ht="18.75" customHeight="1" x14ac:dyDescent="0.15"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</row>
    <row r="38" spans="2:16" ht="18.75" customHeight="1" x14ac:dyDescent="0.15"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</row>
    <row r="39" spans="2:16" ht="18.75" customHeight="1" x14ac:dyDescent="0.15"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</row>
    <row r="40" spans="2:16" ht="18.75" customHeight="1" x14ac:dyDescent="0.15"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</row>
  </sheetData>
  <mergeCells count="53">
    <mergeCell ref="B3:P3"/>
    <mergeCell ref="B4:M4"/>
    <mergeCell ref="I7:P7"/>
    <mergeCell ref="N4:P4"/>
    <mergeCell ref="B13:P13"/>
    <mergeCell ref="B5:P5"/>
    <mergeCell ref="B8:I8"/>
    <mergeCell ref="L10:O10"/>
    <mergeCell ref="L9:P9"/>
    <mergeCell ref="F2:P2"/>
    <mergeCell ref="B7:H7"/>
    <mergeCell ref="B6:P6"/>
    <mergeCell ref="B35:P35"/>
    <mergeCell ref="B36:P36"/>
    <mergeCell ref="B20:P20"/>
    <mergeCell ref="B23:P23"/>
    <mergeCell ref="B25:P25"/>
    <mergeCell ref="B27:P27"/>
    <mergeCell ref="F28:G28"/>
    <mergeCell ref="B21:P21"/>
    <mergeCell ref="B24:C24"/>
    <mergeCell ref="I28:P28"/>
    <mergeCell ref="I24:P24"/>
    <mergeCell ref="B2:E2"/>
    <mergeCell ref="L8:P8"/>
    <mergeCell ref="B39:P39"/>
    <mergeCell ref="B40:P40"/>
    <mergeCell ref="B28:C28"/>
    <mergeCell ref="B30:C30"/>
    <mergeCell ref="B31:P31"/>
    <mergeCell ref="B32:P32"/>
    <mergeCell ref="B33:P33"/>
    <mergeCell ref="B34:P34"/>
    <mergeCell ref="B29:P29"/>
    <mergeCell ref="F30:G30"/>
    <mergeCell ref="I30:P30"/>
    <mergeCell ref="B37:P37"/>
    <mergeCell ref="B38:P38"/>
    <mergeCell ref="B19:P19"/>
    <mergeCell ref="B15:P15"/>
    <mergeCell ref="B26:C26"/>
    <mergeCell ref="B18:P18"/>
    <mergeCell ref="F24:G24"/>
    <mergeCell ref="B16:P16"/>
    <mergeCell ref="B17:P17"/>
    <mergeCell ref="I26:P26"/>
    <mergeCell ref="F26:G26"/>
    <mergeCell ref="B22:P22"/>
    <mergeCell ref="B14:P14"/>
    <mergeCell ref="B12:P12"/>
    <mergeCell ref="B11:P11"/>
    <mergeCell ref="B10:I10"/>
    <mergeCell ref="B9:I9"/>
  </mergeCells>
  <phoneticPr fontId="6"/>
  <conditionalFormatting sqref="N4:P4">
    <cfRule type="cellIs" dxfId="475" priority="1" stopIfTrue="1" operator="equal">
      <formula>"平成　　年　　月　　日"</formula>
    </cfRule>
  </conditionalFormatting>
  <printOptions horizontalCentered="1" verticalCentered="1"/>
  <pageMargins left="0.74803149606299213" right="0.70866141732283472" top="0.78740157480314965" bottom="0.78740157480314965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CO171"/>
  <sheetViews>
    <sheetView topLeftCell="A15" workbookViewId="0">
      <selection activeCell="B36" sqref="B36:K36"/>
    </sheetView>
  </sheetViews>
  <sheetFormatPr defaultRowHeight="12" x14ac:dyDescent="0.15"/>
  <cols>
    <col min="1" max="1" width="3.25" style="5" customWidth="1"/>
    <col min="2" max="49" width="1.25" style="5" customWidth="1"/>
    <col min="50" max="50" width="4.25" style="5" customWidth="1"/>
    <col min="51" max="56" width="1.25" style="5" customWidth="1"/>
    <col min="57" max="57" width="2.125" style="5" customWidth="1"/>
    <col min="58" max="64" width="1.25" style="5" customWidth="1"/>
    <col min="65" max="65" width="2.75" style="5" customWidth="1"/>
    <col min="66" max="74" width="1.25" style="5" customWidth="1"/>
    <col min="75" max="75" width="22.75" style="5" customWidth="1"/>
    <col min="76" max="93" width="5.125" style="5" hidden="1" customWidth="1"/>
    <col min="94" max="94" width="4.75" style="5" customWidth="1"/>
    <col min="95" max="95" width="9.75" style="5" customWidth="1"/>
    <col min="96" max="96" width="6.25" style="5" customWidth="1"/>
    <col min="97" max="16384" width="9" style="5"/>
  </cols>
  <sheetData>
    <row r="1" spans="1:92" ht="18" customHeight="1" thickBot="1" x14ac:dyDescent="0.2">
      <c r="B1" s="139" t="s">
        <v>204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 t="s">
        <v>206</v>
      </c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40"/>
      <c r="AC1" s="140"/>
      <c r="AD1" s="140"/>
      <c r="AE1" s="139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39"/>
      <c r="AS1" s="139" t="s">
        <v>225</v>
      </c>
      <c r="AT1" s="140"/>
      <c r="AU1" s="139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Y1" s="24">
        <v>1</v>
      </c>
      <c r="BZ1" s="25">
        <f>BY2</f>
        <v>1</v>
      </c>
      <c r="CA1" s="24">
        <v>2</v>
      </c>
      <c r="CB1" s="25">
        <f>'2　退去状況'!BY2</f>
        <v>1</v>
      </c>
      <c r="CC1" s="24">
        <v>3</v>
      </c>
      <c r="CD1" s="40">
        <v>1</v>
      </c>
      <c r="CE1" s="26" t="s">
        <v>124</v>
      </c>
      <c r="CF1" s="23">
        <f>BZ1+CB1+CD1</f>
        <v>3</v>
      </c>
      <c r="CG1" s="56" t="s">
        <v>116</v>
      </c>
      <c r="CH1" s="28" t="s">
        <v>117</v>
      </c>
      <c r="CI1" s="55" t="s">
        <v>119</v>
      </c>
      <c r="CJ1" s="56" t="s">
        <v>116</v>
      </c>
      <c r="CK1" s="28" t="s">
        <v>117</v>
      </c>
    </row>
    <row r="2" spans="1:92" s="6" customFormat="1" ht="20.100000000000001" customHeight="1" thickBot="1" x14ac:dyDescent="0.2"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272">
        <v>45108</v>
      </c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141"/>
      <c r="BY2" s="235">
        <f>IF(BY3=0,1,ROUNDUP(BY3/25,0))</f>
        <v>1</v>
      </c>
      <c r="BZ2" s="236"/>
      <c r="CA2" s="236"/>
      <c r="CB2" s="236"/>
      <c r="CC2" s="237"/>
      <c r="CD2" s="238" t="s">
        <v>103</v>
      </c>
      <c r="CE2" s="239"/>
      <c r="CF2" s="239"/>
      <c r="CG2" s="57">
        <f>SUM(CG8:CG32)+SUM(CG42:CG66)+SUM(CG76:CG100)+SUM(CG110:CG134)+SUM(CG144:CG168)</f>
        <v>1544</v>
      </c>
      <c r="CH2" s="44">
        <f>SUM(CH8:CH32)+SUM(CH42:CH66)+SUM(CH76:CH100)+SUM(CH110:CH134)+SUM(CH144:CH168)</f>
        <v>93</v>
      </c>
      <c r="CI2" s="45">
        <f>SUM(CI8:CI32)+SUM(CI42:CI66)+SUM(CI76:CI100)+SUM(CI110:CI134)+SUM(CI144:CI168)</f>
        <v>292</v>
      </c>
      <c r="CJ2" s="58">
        <f>IFERROR(INT((CG2*12+CH2)/BY3/12),0)</f>
        <v>86</v>
      </c>
      <c r="CK2" s="59">
        <f>IFERROR(INT(((CG2*12+CH2)/BY3/12-INT((CG2*12+CH2)/BY3/12))*12),0)</f>
        <v>2</v>
      </c>
    </row>
    <row r="3" spans="1:92" ht="12.75" thickBot="1" x14ac:dyDescent="0.2">
      <c r="B3" s="307" t="str">
        <f>IF(COUNTIF(BW7:BW169,"未記入項目あり")=0,"","未記入項目あり")</f>
        <v/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273" t="s">
        <v>278</v>
      </c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306" t="s">
        <v>352</v>
      </c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140"/>
      <c r="BY3" s="220">
        <f>SUM(BY4:CC4)</f>
        <v>18</v>
      </c>
      <c r="BZ3" s="221"/>
      <c r="CA3" s="221"/>
      <c r="CB3" s="221"/>
      <c r="CC3" s="223"/>
      <c r="CD3" s="224" t="s">
        <v>100</v>
      </c>
      <c r="CE3" s="225"/>
      <c r="CF3" s="226"/>
      <c r="CG3" s="129"/>
      <c r="CI3" s="5" t="s">
        <v>120</v>
      </c>
      <c r="CK3" s="5" t="s">
        <v>121</v>
      </c>
    </row>
    <row r="4" spans="1:92" ht="12.75" thickBot="1" x14ac:dyDescent="0.2">
      <c r="B4" s="210" t="s">
        <v>336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140"/>
      <c r="BY4" s="41">
        <f>CG4</f>
        <v>18</v>
      </c>
      <c r="BZ4" s="42">
        <f>CG38</f>
        <v>0</v>
      </c>
      <c r="CA4" s="42">
        <f>CG72</f>
        <v>0</v>
      </c>
      <c r="CB4" s="42">
        <f>CG106</f>
        <v>0</v>
      </c>
      <c r="CC4" s="43">
        <f>CG140</f>
        <v>0</v>
      </c>
      <c r="CD4" s="227" t="s">
        <v>101</v>
      </c>
      <c r="CE4" s="228"/>
      <c r="CF4" s="229"/>
      <c r="CG4" s="46">
        <f>COUNTA(B8:B32)</f>
        <v>18</v>
      </c>
      <c r="CH4" s="5" t="s">
        <v>102</v>
      </c>
    </row>
    <row r="5" spans="1:92" s="6" customFormat="1" ht="18" customHeight="1" thickBot="1" x14ac:dyDescent="0.2">
      <c r="A5" s="60"/>
      <c r="B5" s="275" t="s">
        <v>54</v>
      </c>
      <c r="C5" s="205"/>
      <c r="D5" s="205"/>
      <c r="E5" s="205"/>
      <c r="F5" s="206"/>
      <c r="G5" s="204" t="s">
        <v>51</v>
      </c>
      <c r="H5" s="205"/>
      <c r="I5" s="205"/>
      <c r="J5" s="205"/>
      <c r="K5" s="205"/>
      <c r="L5" s="205"/>
      <c r="M5" s="205"/>
      <c r="N5" s="206"/>
      <c r="O5" s="204" t="s">
        <v>49</v>
      </c>
      <c r="P5" s="205"/>
      <c r="Q5" s="205"/>
      <c r="R5" s="205"/>
      <c r="S5" s="206"/>
      <c r="T5" s="204" t="s">
        <v>39</v>
      </c>
      <c r="U5" s="205"/>
      <c r="V5" s="205"/>
      <c r="W5" s="206"/>
      <c r="X5" s="204" t="s">
        <v>19</v>
      </c>
      <c r="Y5" s="205"/>
      <c r="Z5" s="205"/>
      <c r="AA5" s="205"/>
      <c r="AB5" s="205"/>
      <c r="AC5" s="205"/>
      <c r="AD5" s="206"/>
      <c r="AE5" s="204" t="s">
        <v>6</v>
      </c>
      <c r="AF5" s="205"/>
      <c r="AG5" s="205"/>
      <c r="AH5" s="205"/>
      <c r="AI5" s="205"/>
      <c r="AJ5" s="205"/>
      <c r="AK5" s="206"/>
      <c r="AL5" s="204" t="s">
        <v>2</v>
      </c>
      <c r="AM5" s="205"/>
      <c r="AN5" s="205"/>
      <c r="AO5" s="205"/>
      <c r="AP5" s="205"/>
      <c r="AQ5" s="205"/>
      <c r="AR5" s="205"/>
      <c r="AS5" s="206"/>
      <c r="AT5" s="276" t="s">
        <v>50</v>
      </c>
      <c r="AU5" s="277"/>
      <c r="AV5" s="277"/>
      <c r="AW5" s="277"/>
      <c r="AX5" s="278"/>
      <c r="AY5" s="204" t="s">
        <v>52</v>
      </c>
      <c r="AZ5" s="205"/>
      <c r="BA5" s="205"/>
      <c r="BB5" s="205"/>
      <c r="BC5" s="205"/>
      <c r="BD5" s="205"/>
      <c r="BE5" s="206"/>
      <c r="BF5" s="204" t="s">
        <v>56</v>
      </c>
      <c r="BG5" s="205"/>
      <c r="BH5" s="205"/>
      <c r="BI5" s="205"/>
      <c r="BJ5" s="205"/>
      <c r="BK5" s="205"/>
      <c r="BL5" s="205"/>
      <c r="BM5" s="206"/>
      <c r="BN5" s="204" t="s">
        <v>7</v>
      </c>
      <c r="BO5" s="205"/>
      <c r="BP5" s="205"/>
      <c r="BQ5" s="205"/>
      <c r="BR5" s="205"/>
      <c r="BS5" s="205"/>
      <c r="BT5" s="205"/>
      <c r="BU5" s="205"/>
      <c r="BV5" s="269"/>
      <c r="BW5" s="141"/>
      <c r="BY5" s="220" t="s">
        <v>84</v>
      </c>
      <c r="BZ5" s="221"/>
      <c r="CA5" s="221"/>
      <c r="CB5" s="221"/>
      <c r="CC5" s="221"/>
      <c r="CD5" s="221"/>
      <c r="CE5" s="221"/>
      <c r="CF5" s="223"/>
      <c r="CG5" s="220" t="s">
        <v>49</v>
      </c>
      <c r="CH5" s="221"/>
      <c r="CI5" s="222"/>
    </row>
    <row r="6" spans="1:92" ht="18" customHeight="1" thickBot="1" x14ac:dyDescent="0.2">
      <c r="B6" s="265" t="s">
        <v>55</v>
      </c>
      <c r="C6" s="208"/>
      <c r="D6" s="208"/>
      <c r="E6" s="208"/>
      <c r="F6" s="209"/>
      <c r="G6" s="207"/>
      <c r="H6" s="208"/>
      <c r="I6" s="208"/>
      <c r="J6" s="208"/>
      <c r="K6" s="208"/>
      <c r="L6" s="208"/>
      <c r="M6" s="208"/>
      <c r="N6" s="209"/>
      <c r="O6" s="207"/>
      <c r="P6" s="208"/>
      <c r="Q6" s="208"/>
      <c r="R6" s="208"/>
      <c r="S6" s="209"/>
      <c r="T6" s="207"/>
      <c r="U6" s="208"/>
      <c r="V6" s="208"/>
      <c r="W6" s="209"/>
      <c r="X6" s="266" t="s">
        <v>213</v>
      </c>
      <c r="Y6" s="267"/>
      <c r="Z6" s="267"/>
      <c r="AA6" s="267"/>
      <c r="AB6" s="267"/>
      <c r="AC6" s="267"/>
      <c r="AD6" s="268"/>
      <c r="AE6" s="207" t="s">
        <v>5</v>
      </c>
      <c r="AF6" s="208"/>
      <c r="AG6" s="208"/>
      <c r="AH6" s="208"/>
      <c r="AI6" s="208"/>
      <c r="AJ6" s="208"/>
      <c r="AK6" s="209"/>
      <c r="AL6" s="207" t="s">
        <v>3</v>
      </c>
      <c r="AM6" s="208"/>
      <c r="AN6" s="208"/>
      <c r="AO6" s="208"/>
      <c r="AP6" s="208"/>
      <c r="AQ6" s="208"/>
      <c r="AR6" s="208"/>
      <c r="AS6" s="209"/>
      <c r="AT6" s="207" t="s">
        <v>49</v>
      </c>
      <c r="AU6" s="208"/>
      <c r="AV6" s="208"/>
      <c r="AW6" s="208"/>
      <c r="AX6" s="209"/>
      <c r="AY6" s="207" t="s">
        <v>53</v>
      </c>
      <c r="AZ6" s="208"/>
      <c r="BA6" s="208"/>
      <c r="BB6" s="208"/>
      <c r="BC6" s="208"/>
      <c r="BD6" s="208"/>
      <c r="BE6" s="209"/>
      <c r="BF6" s="207" t="s">
        <v>57</v>
      </c>
      <c r="BG6" s="208"/>
      <c r="BH6" s="208"/>
      <c r="BI6" s="208"/>
      <c r="BJ6" s="208"/>
      <c r="BK6" s="208"/>
      <c r="BL6" s="208"/>
      <c r="BM6" s="209"/>
      <c r="BN6" s="207"/>
      <c r="BO6" s="208"/>
      <c r="BP6" s="208"/>
      <c r="BQ6" s="208"/>
      <c r="BR6" s="208"/>
      <c r="BS6" s="208"/>
      <c r="BT6" s="208"/>
      <c r="BU6" s="208"/>
      <c r="BV6" s="270"/>
      <c r="BW6" s="140" t="s">
        <v>99</v>
      </c>
      <c r="BY6" s="61" t="s">
        <v>92</v>
      </c>
      <c r="BZ6" s="62" t="s">
        <v>85</v>
      </c>
      <c r="CA6" s="62" t="s">
        <v>86</v>
      </c>
      <c r="CB6" s="62" t="s">
        <v>87</v>
      </c>
      <c r="CC6" s="62" t="s">
        <v>88</v>
      </c>
      <c r="CD6" s="62" t="s">
        <v>89</v>
      </c>
      <c r="CE6" s="62" t="s">
        <v>90</v>
      </c>
      <c r="CF6" s="63" t="s">
        <v>91</v>
      </c>
      <c r="CG6" s="64" t="s">
        <v>116</v>
      </c>
      <c r="CH6" s="65" t="s">
        <v>117</v>
      </c>
      <c r="CI6" s="66" t="s">
        <v>118</v>
      </c>
      <c r="CM6" s="67" t="s">
        <v>122</v>
      </c>
      <c r="CN6" s="23">
        <f>SUM(CN8:CN168)</f>
        <v>18</v>
      </c>
    </row>
    <row r="7" spans="1:92" ht="18" hidden="1" customHeight="1" thickBot="1" x14ac:dyDescent="0.2">
      <c r="B7" s="142"/>
      <c r="C7" s="143"/>
      <c r="D7" s="143"/>
      <c r="E7" s="143"/>
      <c r="F7" s="144"/>
      <c r="G7" s="145"/>
      <c r="H7" s="143"/>
      <c r="I7" s="143"/>
      <c r="J7" s="143"/>
      <c r="K7" s="143"/>
      <c r="L7" s="143"/>
      <c r="M7" s="143"/>
      <c r="N7" s="144"/>
      <c r="O7" s="145"/>
      <c r="P7" s="143"/>
      <c r="Q7" s="143"/>
      <c r="R7" s="143"/>
      <c r="S7" s="144"/>
      <c r="T7" s="145"/>
      <c r="U7" s="143"/>
      <c r="V7" s="143"/>
      <c r="W7" s="144"/>
      <c r="X7" s="146"/>
      <c r="Y7" s="147"/>
      <c r="Z7" s="147"/>
      <c r="AA7" s="147"/>
      <c r="AB7" s="147"/>
      <c r="AC7" s="147"/>
      <c r="AD7" s="148"/>
      <c r="AE7" s="145"/>
      <c r="AF7" s="143"/>
      <c r="AG7" s="143"/>
      <c r="AH7" s="143"/>
      <c r="AI7" s="143"/>
      <c r="AJ7" s="143"/>
      <c r="AK7" s="144"/>
      <c r="AL7" s="145"/>
      <c r="AM7" s="143"/>
      <c r="AN7" s="143"/>
      <c r="AO7" s="143"/>
      <c r="AP7" s="143"/>
      <c r="AQ7" s="143"/>
      <c r="AR7" s="143"/>
      <c r="AS7" s="144"/>
      <c r="AT7" s="145"/>
      <c r="AU7" s="143"/>
      <c r="AV7" s="143"/>
      <c r="AW7" s="143"/>
      <c r="AX7" s="144"/>
      <c r="AY7" s="145"/>
      <c r="AZ7" s="143"/>
      <c r="BA7" s="143"/>
      <c r="BB7" s="143"/>
      <c r="BC7" s="143"/>
      <c r="BD7" s="143"/>
      <c r="BE7" s="144"/>
      <c r="BF7" s="145"/>
      <c r="BG7" s="143"/>
      <c r="BH7" s="143"/>
      <c r="BI7" s="143"/>
      <c r="BJ7" s="143"/>
      <c r="BK7" s="143"/>
      <c r="BL7" s="143"/>
      <c r="BM7" s="144"/>
      <c r="BN7" s="145"/>
      <c r="BO7" s="143"/>
      <c r="BP7" s="143"/>
      <c r="BQ7" s="143"/>
      <c r="BR7" s="143"/>
      <c r="BS7" s="143"/>
      <c r="BT7" s="143"/>
      <c r="BU7" s="143"/>
      <c r="BV7" s="149"/>
      <c r="BW7" s="140"/>
      <c r="BY7" s="32"/>
      <c r="BZ7" s="33"/>
      <c r="CA7" s="33"/>
      <c r="CB7" s="33"/>
      <c r="CC7" s="33"/>
      <c r="CD7" s="33"/>
      <c r="CE7" s="33"/>
      <c r="CF7" s="13"/>
      <c r="CG7" s="68"/>
      <c r="CH7" s="69"/>
      <c r="CI7" s="70"/>
      <c r="CM7" s="10"/>
      <c r="CN7" s="13"/>
    </row>
    <row r="8" spans="1:92" ht="30" customHeight="1" x14ac:dyDescent="0.15">
      <c r="A8" s="5">
        <f>IF(B8=0,"",1)</f>
        <v>1</v>
      </c>
      <c r="B8" s="291" t="s">
        <v>281</v>
      </c>
      <c r="C8" s="292"/>
      <c r="D8" s="292"/>
      <c r="E8" s="292"/>
      <c r="F8" s="293"/>
      <c r="G8" s="294">
        <v>14746</v>
      </c>
      <c r="H8" s="295"/>
      <c r="I8" s="295"/>
      <c r="J8" s="295"/>
      <c r="K8" s="295"/>
      <c r="L8" s="295"/>
      <c r="M8" s="295"/>
      <c r="N8" s="296"/>
      <c r="O8" s="217">
        <f t="shared" ref="O8:O25" si="0">IF(G8=0,"",DATEDIF(G8,$AL$2,"Y"))</f>
        <v>83</v>
      </c>
      <c r="P8" s="218"/>
      <c r="Q8" s="218"/>
      <c r="R8" s="218"/>
      <c r="S8" s="219"/>
      <c r="T8" s="279" t="s">
        <v>282</v>
      </c>
      <c r="U8" s="280"/>
      <c r="V8" s="280"/>
      <c r="W8" s="281"/>
      <c r="X8" s="279" t="s">
        <v>283</v>
      </c>
      <c r="Y8" s="280"/>
      <c r="Z8" s="280"/>
      <c r="AA8" s="280"/>
      <c r="AB8" s="280"/>
      <c r="AC8" s="280"/>
      <c r="AD8" s="281"/>
      <c r="AE8" s="279" t="s">
        <v>284</v>
      </c>
      <c r="AF8" s="280"/>
      <c r="AG8" s="280"/>
      <c r="AH8" s="280"/>
      <c r="AI8" s="280"/>
      <c r="AJ8" s="280"/>
      <c r="AK8" s="281"/>
      <c r="AL8" s="294">
        <v>37751</v>
      </c>
      <c r="AM8" s="295"/>
      <c r="AN8" s="295"/>
      <c r="AO8" s="295"/>
      <c r="AP8" s="295"/>
      <c r="AQ8" s="295"/>
      <c r="AR8" s="295"/>
      <c r="AS8" s="296"/>
      <c r="AT8" s="217">
        <f>IF(AL8=0,"",DATEDIF(G8,AL8,"Y"))</f>
        <v>62</v>
      </c>
      <c r="AU8" s="218"/>
      <c r="AV8" s="218"/>
      <c r="AW8" s="218"/>
      <c r="AX8" s="219"/>
      <c r="AY8" s="303" t="s">
        <v>60</v>
      </c>
      <c r="AZ8" s="304"/>
      <c r="BA8" s="304"/>
      <c r="BB8" s="304"/>
      <c r="BC8" s="304"/>
      <c r="BD8" s="304"/>
      <c r="BE8" s="305"/>
      <c r="BF8" s="288" t="s">
        <v>74</v>
      </c>
      <c r="BG8" s="289"/>
      <c r="BH8" s="289"/>
      <c r="BI8" s="289"/>
      <c r="BJ8" s="289"/>
      <c r="BK8" s="289"/>
      <c r="BL8" s="289"/>
      <c r="BM8" s="290"/>
      <c r="BN8" s="297"/>
      <c r="BO8" s="298"/>
      <c r="BP8" s="298"/>
      <c r="BQ8" s="298"/>
      <c r="BR8" s="298"/>
      <c r="BS8" s="298"/>
      <c r="BT8" s="298"/>
      <c r="BU8" s="298"/>
      <c r="BV8" s="299"/>
      <c r="BW8" s="139" t="str">
        <f>IF(BY8+BZ8+CA8+CB8+CC8+CD8+CE8+CF8=8,"",IF(BY8+BZ8+CA8+CB8+CC8+CD8+CE8+CF8=0,"","未記入項目あり"))</f>
        <v/>
      </c>
      <c r="BX8" s="4"/>
      <c r="BY8" s="71">
        <f>IF(B8=0,0,1)</f>
        <v>1</v>
      </c>
      <c r="BZ8" s="72">
        <f>IF(G8=0,0,1)</f>
        <v>1</v>
      </c>
      <c r="CA8" s="72">
        <f>IF(T8=0,0,1)</f>
        <v>1</v>
      </c>
      <c r="CB8" s="72">
        <f>IF(X8=0,0,1)</f>
        <v>1</v>
      </c>
      <c r="CC8" s="72">
        <f>IF(AE8=0,0,1)</f>
        <v>1</v>
      </c>
      <c r="CD8" s="72">
        <f>IF(AL8=0,0,1)</f>
        <v>1</v>
      </c>
      <c r="CE8" s="72">
        <f>IF(AY8=0,0,1)</f>
        <v>1</v>
      </c>
      <c r="CF8" s="73">
        <f>IF(BF8=0,0,1)</f>
        <v>1</v>
      </c>
      <c r="CG8" s="74">
        <f>IF(G8=0,"",DATEDIF(G8,$AL$2,"Y"))</f>
        <v>83</v>
      </c>
      <c r="CH8" s="75">
        <f>IF(G8=0,"",DATEDIF(G8,$AL$2,"YM"))</f>
        <v>1</v>
      </c>
      <c r="CI8" s="76">
        <f>IF(G8=0,"",DATEDIF(G8,$AL$2,"MD"))</f>
        <v>16</v>
      </c>
      <c r="CJ8" s="77" t="s">
        <v>58</v>
      </c>
      <c r="CK8" s="78" t="s">
        <v>72</v>
      </c>
      <c r="CM8" s="72" t="str">
        <f>IF(B8=0,"",B8)</f>
        <v>101</v>
      </c>
      <c r="CN8" s="72">
        <f>IF(CM8="","",IF(COUNTIF(CM8:$CM$168,CM8)&gt;1,0,1))</f>
        <v>1</v>
      </c>
    </row>
    <row r="9" spans="1:92" ht="30" customHeight="1" x14ac:dyDescent="0.15">
      <c r="A9" s="5">
        <f>IF(B9=0,"",A8+1)</f>
        <v>2</v>
      </c>
      <c r="B9" s="300" t="s">
        <v>285</v>
      </c>
      <c r="C9" s="301"/>
      <c r="D9" s="301"/>
      <c r="E9" s="301"/>
      <c r="F9" s="302"/>
      <c r="G9" s="211">
        <v>17827</v>
      </c>
      <c r="H9" s="212"/>
      <c r="I9" s="212"/>
      <c r="J9" s="212"/>
      <c r="K9" s="212"/>
      <c r="L9" s="212"/>
      <c r="M9" s="212"/>
      <c r="N9" s="213"/>
      <c r="O9" s="285">
        <f t="shared" si="0"/>
        <v>74</v>
      </c>
      <c r="P9" s="286"/>
      <c r="Q9" s="286"/>
      <c r="R9" s="286"/>
      <c r="S9" s="287"/>
      <c r="T9" s="282" t="s">
        <v>286</v>
      </c>
      <c r="U9" s="283"/>
      <c r="V9" s="283"/>
      <c r="W9" s="284"/>
      <c r="X9" s="282" t="s">
        <v>287</v>
      </c>
      <c r="Y9" s="283"/>
      <c r="Z9" s="283"/>
      <c r="AA9" s="283"/>
      <c r="AB9" s="283"/>
      <c r="AC9" s="283"/>
      <c r="AD9" s="284"/>
      <c r="AE9" s="282" t="s">
        <v>288</v>
      </c>
      <c r="AF9" s="283"/>
      <c r="AG9" s="283"/>
      <c r="AH9" s="283"/>
      <c r="AI9" s="283"/>
      <c r="AJ9" s="283"/>
      <c r="AK9" s="284"/>
      <c r="AL9" s="211">
        <v>41541</v>
      </c>
      <c r="AM9" s="212"/>
      <c r="AN9" s="212"/>
      <c r="AO9" s="212"/>
      <c r="AP9" s="212"/>
      <c r="AQ9" s="212"/>
      <c r="AR9" s="212"/>
      <c r="AS9" s="213"/>
      <c r="AT9" s="285">
        <f t="shared" ref="AT9:AT25" si="1">IF(AL9=0,"",DATEDIF(G9,AL9,"Y"))</f>
        <v>64</v>
      </c>
      <c r="AU9" s="286"/>
      <c r="AV9" s="286"/>
      <c r="AW9" s="286"/>
      <c r="AX9" s="287"/>
      <c r="AY9" s="214" t="s">
        <v>246</v>
      </c>
      <c r="AZ9" s="215"/>
      <c r="BA9" s="215"/>
      <c r="BB9" s="215"/>
      <c r="BC9" s="215"/>
      <c r="BD9" s="215"/>
      <c r="BE9" s="216"/>
      <c r="BF9" s="192" t="s">
        <v>263</v>
      </c>
      <c r="BG9" s="193"/>
      <c r="BH9" s="193"/>
      <c r="BI9" s="193"/>
      <c r="BJ9" s="193"/>
      <c r="BK9" s="193"/>
      <c r="BL9" s="193"/>
      <c r="BM9" s="194"/>
      <c r="BN9" s="308"/>
      <c r="BO9" s="309"/>
      <c r="BP9" s="309"/>
      <c r="BQ9" s="309"/>
      <c r="BR9" s="309"/>
      <c r="BS9" s="309"/>
      <c r="BT9" s="309"/>
      <c r="BU9" s="309"/>
      <c r="BV9" s="310"/>
      <c r="BW9" s="139" t="str">
        <f t="shared" ref="BW9:BW32" si="2">IF(BY9+BZ9+CA9+CB9+CC9+CD9+CE9+CF9=8,"",IF(BY9+BZ9+CA9+CB9+CC9+CD9+CE9+CF9=0,"","未記入項目あり"))</f>
        <v/>
      </c>
      <c r="BX9" s="4"/>
      <c r="BY9" s="16">
        <f t="shared" ref="BY9:BY32" si="3">IF(B9=0,0,1)</f>
        <v>1</v>
      </c>
      <c r="BZ9" s="7">
        <f t="shared" ref="BZ9:BZ32" si="4">IF(G9=0,0,1)</f>
        <v>1</v>
      </c>
      <c r="CA9" s="7">
        <f t="shared" ref="CA9:CA32" si="5">IF(T9=0,0,1)</f>
        <v>1</v>
      </c>
      <c r="CB9" s="7">
        <f t="shared" ref="CB9:CB32" si="6">IF(X9=0,0,1)</f>
        <v>1</v>
      </c>
      <c r="CC9" s="7">
        <f t="shared" ref="CC9:CC32" si="7">IF(AE9=0,0,1)</f>
        <v>1</v>
      </c>
      <c r="CD9" s="7">
        <f t="shared" ref="CD9:CD32" si="8">IF(AL9=0,0,1)</f>
        <v>1</v>
      </c>
      <c r="CE9" s="7">
        <f t="shared" ref="CE9:CE32" si="9">IF(AY9=0,0,1)</f>
        <v>1</v>
      </c>
      <c r="CF9" s="8">
        <f t="shared" ref="CF9:CF32" si="10">IF(BF9=0,0,1)</f>
        <v>1</v>
      </c>
      <c r="CG9" s="79">
        <f t="shared" ref="CG9:CG32" si="11">IF(G9=0,"",DATEDIF(G9,$AL$2,"Y"))</f>
        <v>74</v>
      </c>
      <c r="CH9" s="80">
        <f t="shared" ref="CH9:CH32" si="12">IF(G9=0,"",DATEDIF(G9,$AL$2,"YM"))</f>
        <v>8</v>
      </c>
      <c r="CI9" s="81">
        <f t="shared" ref="CI9:CI32" si="13">IF(G9=0,"",DATEDIF(G9,$AL$2,"MD"))</f>
        <v>10</v>
      </c>
      <c r="CJ9" s="82" t="s">
        <v>59</v>
      </c>
      <c r="CK9" s="52" t="s">
        <v>73</v>
      </c>
      <c r="CM9" s="7" t="str">
        <f t="shared" ref="CM9:CM32" si="14">IF(B9=0,"",B9)</f>
        <v>102</v>
      </c>
      <c r="CN9" s="7">
        <f>IF(CM9="","",IF(COUNTIF(CM9:$CM$168,CM9)&gt;1,0,1))</f>
        <v>1</v>
      </c>
    </row>
    <row r="10" spans="1:92" ht="30" customHeight="1" x14ac:dyDescent="0.15">
      <c r="A10" s="5">
        <f t="shared" ref="A10:A32" si="15">IF(B10=0,"",A9+1)</f>
        <v>3</v>
      </c>
      <c r="B10" s="300" t="s">
        <v>289</v>
      </c>
      <c r="C10" s="301"/>
      <c r="D10" s="301"/>
      <c r="E10" s="301"/>
      <c r="F10" s="302"/>
      <c r="G10" s="211">
        <v>8803</v>
      </c>
      <c r="H10" s="212"/>
      <c r="I10" s="212"/>
      <c r="J10" s="212"/>
      <c r="K10" s="212"/>
      <c r="L10" s="212"/>
      <c r="M10" s="212"/>
      <c r="N10" s="213"/>
      <c r="O10" s="285">
        <f t="shared" si="0"/>
        <v>99</v>
      </c>
      <c r="P10" s="286"/>
      <c r="Q10" s="286"/>
      <c r="R10" s="286"/>
      <c r="S10" s="287"/>
      <c r="T10" s="282" t="s">
        <v>282</v>
      </c>
      <c r="U10" s="283"/>
      <c r="V10" s="283"/>
      <c r="W10" s="284"/>
      <c r="X10" s="282" t="s">
        <v>290</v>
      </c>
      <c r="Y10" s="283"/>
      <c r="Z10" s="283"/>
      <c r="AA10" s="283"/>
      <c r="AB10" s="283"/>
      <c r="AC10" s="283"/>
      <c r="AD10" s="284"/>
      <c r="AE10" s="282" t="s">
        <v>291</v>
      </c>
      <c r="AF10" s="283"/>
      <c r="AG10" s="283"/>
      <c r="AH10" s="283"/>
      <c r="AI10" s="283"/>
      <c r="AJ10" s="283"/>
      <c r="AK10" s="284"/>
      <c r="AL10" s="211">
        <v>38727</v>
      </c>
      <c r="AM10" s="212"/>
      <c r="AN10" s="212"/>
      <c r="AO10" s="212"/>
      <c r="AP10" s="212"/>
      <c r="AQ10" s="212"/>
      <c r="AR10" s="212"/>
      <c r="AS10" s="213"/>
      <c r="AT10" s="285">
        <f t="shared" si="1"/>
        <v>81</v>
      </c>
      <c r="AU10" s="286"/>
      <c r="AV10" s="286"/>
      <c r="AW10" s="286"/>
      <c r="AX10" s="287"/>
      <c r="AY10" s="214" t="s">
        <v>247</v>
      </c>
      <c r="AZ10" s="215"/>
      <c r="BA10" s="215"/>
      <c r="BB10" s="215"/>
      <c r="BC10" s="215"/>
      <c r="BD10" s="215"/>
      <c r="BE10" s="216"/>
      <c r="BF10" s="192" t="s">
        <v>176</v>
      </c>
      <c r="BG10" s="193"/>
      <c r="BH10" s="193"/>
      <c r="BI10" s="193"/>
      <c r="BJ10" s="193"/>
      <c r="BK10" s="193"/>
      <c r="BL10" s="193"/>
      <c r="BM10" s="194"/>
      <c r="BN10" s="308"/>
      <c r="BO10" s="309"/>
      <c r="BP10" s="309"/>
      <c r="BQ10" s="309"/>
      <c r="BR10" s="309"/>
      <c r="BS10" s="309"/>
      <c r="BT10" s="309"/>
      <c r="BU10" s="309"/>
      <c r="BV10" s="310"/>
      <c r="BW10" s="139" t="str">
        <f t="shared" si="2"/>
        <v/>
      </c>
      <c r="BX10" s="4"/>
      <c r="BY10" s="16">
        <f t="shared" si="3"/>
        <v>1</v>
      </c>
      <c r="BZ10" s="7">
        <f t="shared" si="4"/>
        <v>1</v>
      </c>
      <c r="CA10" s="7">
        <f t="shared" si="5"/>
        <v>1</v>
      </c>
      <c r="CB10" s="7">
        <f t="shared" si="6"/>
        <v>1</v>
      </c>
      <c r="CC10" s="7">
        <f t="shared" si="7"/>
        <v>1</v>
      </c>
      <c r="CD10" s="7">
        <f t="shared" si="8"/>
        <v>1</v>
      </c>
      <c r="CE10" s="7">
        <f t="shared" si="9"/>
        <v>1</v>
      </c>
      <c r="CF10" s="8">
        <f t="shared" si="10"/>
        <v>1</v>
      </c>
      <c r="CG10" s="79">
        <f t="shared" si="11"/>
        <v>99</v>
      </c>
      <c r="CH10" s="80">
        <f t="shared" si="12"/>
        <v>4</v>
      </c>
      <c r="CI10" s="81">
        <f t="shared" si="13"/>
        <v>25</v>
      </c>
      <c r="CJ10" s="82" t="s">
        <v>60</v>
      </c>
      <c r="CK10" s="52" t="s">
        <v>74</v>
      </c>
      <c r="CM10" s="7" t="str">
        <f t="shared" si="14"/>
        <v>103</v>
      </c>
      <c r="CN10" s="7">
        <f>IF(CM10="","",IF(COUNTIF(CM10:$CM$168,CM10)&gt;1,0,1))</f>
        <v>1</v>
      </c>
    </row>
    <row r="11" spans="1:92" ht="30" customHeight="1" x14ac:dyDescent="0.15">
      <c r="A11" s="5">
        <f t="shared" si="15"/>
        <v>4</v>
      </c>
      <c r="B11" s="300" t="s">
        <v>292</v>
      </c>
      <c r="C11" s="301"/>
      <c r="D11" s="301"/>
      <c r="E11" s="301"/>
      <c r="F11" s="302"/>
      <c r="G11" s="211">
        <v>8397</v>
      </c>
      <c r="H11" s="212"/>
      <c r="I11" s="212"/>
      <c r="J11" s="212"/>
      <c r="K11" s="212"/>
      <c r="L11" s="212"/>
      <c r="M11" s="212"/>
      <c r="N11" s="213"/>
      <c r="O11" s="285">
        <f t="shared" si="0"/>
        <v>100</v>
      </c>
      <c r="P11" s="286"/>
      <c r="Q11" s="286"/>
      <c r="R11" s="286"/>
      <c r="S11" s="287"/>
      <c r="T11" s="282" t="s">
        <v>286</v>
      </c>
      <c r="U11" s="283"/>
      <c r="V11" s="283"/>
      <c r="W11" s="284"/>
      <c r="X11" s="282" t="s">
        <v>290</v>
      </c>
      <c r="Y11" s="283"/>
      <c r="Z11" s="283"/>
      <c r="AA11" s="283"/>
      <c r="AB11" s="283"/>
      <c r="AC11" s="283"/>
      <c r="AD11" s="284"/>
      <c r="AE11" s="282" t="s">
        <v>284</v>
      </c>
      <c r="AF11" s="283"/>
      <c r="AG11" s="283"/>
      <c r="AH11" s="283"/>
      <c r="AI11" s="283"/>
      <c r="AJ11" s="283"/>
      <c r="AK11" s="284"/>
      <c r="AL11" s="211">
        <v>38727</v>
      </c>
      <c r="AM11" s="212"/>
      <c r="AN11" s="212"/>
      <c r="AO11" s="212"/>
      <c r="AP11" s="212"/>
      <c r="AQ11" s="212"/>
      <c r="AR11" s="212"/>
      <c r="AS11" s="213"/>
      <c r="AT11" s="285">
        <f t="shared" si="1"/>
        <v>83</v>
      </c>
      <c r="AU11" s="286"/>
      <c r="AV11" s="286"/>
      <c r="AW11" s="286"/>
      <c r="AX11" s="287"/>
      <c r="AY11" s="214" t="s">
        <v>247</v>
      </c>
      <c r="AZ11" s="215"/>
      <c r="BA11" s="215"/>
      <c r="BB11" s="215"/>
      <c r="BC11" s="215"/>
      <c r="BD11" s="215"/>
      <c r="BE11" s="216"/>
      <c r="BF11" s="192" t="s">
        <v>175</v>
      </c>
      <c r="BG11" s="193"/>
      <c r="BH11" s="193"/>
      <c r="BI11" s="193"/>
      <c r="BJ11" s="193"/>
      <c r="BK11" s="193"/>
      <c r="BL11" s="193"/>
      <c r="BM11" s="194"/>
      <c r="BN11" s="308"/>
      <c r="BO11" s="309"/>
      <c r="BP11" s="309"/>
      <c r="BQ11" s="309"/>
      <c r="BR11" s="309"/>
      <c r="BS11" s="309"/>
      <c r="BT11" s="309"/>
      <c r="BU11" s="309"/>
      <c r="BV11" s="310"/>
      <c r="BW11" s="139" t="str">
        <f t="shared" si="2"/>
        <v/>
      </c>
      <c r="BX11" s="4"/>
      <c r="BY11" s="16">
        <f t="shared" si="3"/>
        <v>1</v>
      </c>
      <c r="BZ11" s="7">
        <f t="shared" si="4"/>
        <v>1</v>
      </c>
      <c r="CA11" s="7">
        <f t="shared" si="5"/>
        <v>1</v>
      </c>
      <c r="CB11" s="7">
        <f t="shared" si="6"/>
        <v>1</v>
      </c>
      <c r="CC11" s="7">
        <f t="shared" si="7"/>
        <v>1</v>
      </c>
      <c r="CD11" s="7">
        <f t="shared" si="8"/>
        <v>1</v>
      </c>
      <c r="CE11" s="7">
        <f t="shared" si="9"/>
        <v>1</v>
      </c>
      <c r="CF11" s="8">
        <f t="shared" si="10"/>
        <v>1</v>
      </c>
      <c r="CG11" s="79">
        <f t="shared" si="11"/>
        <v>100</v>
      </c>
      <c r="CH11" s="80">
        <f t="shared" si="12"/>
        <v>6</v>
      </c>
      <c r="CI11" s="81">
        <f t="shared" si="13"/>
        <v>4</v>
      </c>
      <c r="CJ11" s="82" t="s">
        <v>75</v>
      </c>
      <c r="CK11" s="52" t="s">
        <v>69</v>
      </c>
      <c r="CM11" s="7" t="str">
        <f t="shared" si="14"/>
        <v>105</v>
      </c>
      <c r="CN11" s="7">
        <f>IF(CM11="","",IF(COUNTIF(CM11:$CM$168,CM11)&gt;1,0,1))</f>
        <v>1</v>
      </c>
    </row>
    <row r="12" spans="1:92" ht="30" customHeight="1" thickBot="1" x14ac:dyDescent="0.2">
      <c r="A12" s="5">
        <f t="shared" si="15"/>
        <v>5</v>
      </c>
      <c r="B12" s="300" t="s">
        <v>293</v>
      </c>
      <c r="C12" s="301"/>
      <c r="D12" s="301"/>
      <c r="E12" s="301"/>
      <c r="F12" s="302"/>
      <c r="G12" s="211">
        <v>12945</v>
      </c>
      <c r="H12" s="212"/>
      <c r="I12" s="212"/>
      <c r="J12" s="212"/>
      <c r="K12" s="212"/>
      <c r="L12" s="212"/>
      <c r="M12" s="212"/>
      <c r="N12" s="213"/>
      <c r="O12" s="285">
        <f t="shared" si="0"/>
        <v>88</v>
      </c>
      <c r="P12" s="286"/>
      <c r="Q12" s="286"/>
      <c r="R12" s="286"/>
      <c r="S12" s="287"/>
      <c r="T12" s="282" t="s">
        <v>282</v>
      </c>
      <c r="U12" s="283"/>
      <c r="V12" s="283"/>
      <c r="W12" s="284"/>
      <c r="X12" s="282" t="s">
        <v>294</v>
      </c>
      <c r="Y12" s="283"/>
      <c r="Z12" s="283"/>
      <c r="AA12" s="283"/>
      <c r="AB12" s="283"/>
      <c r="AC12" s="283"/>
      <c r="AD12" s="284"/>
      <c r="AE12" s="282" t="s">
        <v>295</v>
      </c>
      <c r="AF12" s="283"/>
      <c r="AG12" s="283"/>
      <c r="AH12" s="283"/>
      <c r="AI12" s="283"/>
      <c r="AJ12" s="283"/>
      <c r="AK12" s="284"/>
      <c r="AL12" s="211">
        <v>41726</v>
      </c>
      <c r="AM12" s="212"/>
      <c r="AN12" s="212"/>
      <c r="AO12" s="212"/>
      <c r="AP12" s="212"/>
      <c r="AQ12" s="212"/>
      <c r="AR12" s="212"/>
      <c r="AS12" s="213"/>
      <c r="AT12" s="285">
        <f t="shared" si="1"/>
        <v>78</v>
      </c>
      <c r="AU12" s="286"/>
      <c r="AV12" s="286"/>
      <c r="AW12" s="286"/>
      <c r="AX12" s="287"/>
      <c r="AY12" s="214" t="s">
        <v>246</v>
      </c>
      <c r="AZ12" s="215"/>
      <c r="BA12" s="215"/>
      <c r="BB12" s="215"/>
      <c r="BC12" s="215"/>
      <c r="BD12" s="215"/>
      <c r="BE12" s="216"/>
      <c r="BF12" s="192" t="s">
        <v>263</v>
      </c>
      <c r="BG12" s="193"/>
      <c r="BH12" s="193"/>
      <c r="BI12" s="193"/>
      <c r="BJ12" s="193"/>
      <c r="BK12" s="193"/>
      <c r="BL12" s="193"/>
      <c r="BM12" s="194"/>
      <c r="BN12" s="308" t="s">
        <v>296</v>
      </c>
      <c r="BO12" s="309"/>
      <c r="BP12" s="309"/>
      <c r="BQ12" s="309"/>
      <c r="BR12" s="309"/>
      <c r="BS12" s="309"/>
      <c r="BT12" s="309"/>
      <c r="BU12" s="309"/>
      <c r="BV12" s="310"/>
      <c r="BW12" s="139" t="str">
        <f t="shared" si="2"/>
        <v/>
      </c>
      <c r="BX12" s="4"/>
      <c r="BY12" s="16">
        <f t="shared" si="3"/>
        <v>1</v>
      </c>
      <c r="BZ12" s="7">
        <f t="shared" si="4"/>
        <v>1</v>
      </c>
      <c r="CA12" s="7">
        <f t="shared" si="5"/>
        <v>1</v>
      </c>
      <c r="CB12" s="7">
        <f t="shared" si="6"/>
        <v>1</v>
      </c>
      <c r="CC12" s="7">
        <f t="shared" si="7"/>
        <v>1</v>
      </c>
      <c r="CD12" s="7">
        <f t="shared" si="8"/>
        <v>1</v>
      </c>
      <c r="CE12" s="7">
        <f t="shared" si="9"/>
        <v>1</v>
      </c>
      <c r="CF12" s="8">
        <f t="shared" si="10"/>
        <v>1</v>
      </c>
      <c r="CG12" s="79">
        <f t="shared" si="11"/>
        <v>88</v>
      </c>
      <c r="CH12" s="80">
        <f t="shared" si="12"/>
        <v>0</v>
      </c>
      <c r="CI12" s="81">
        <f t="shared" si="13"/>
        <v>21</v>
      </c>
      <c r="CJ12" s="82" t="s">
        <v>61</v>
      </c>
      <c r="CK12" s="54" t="s">
        <v>70</v>
      </c>
      <c r="CM12" s="7" t="str">
        <f t="shared" si="14"/>
        <v>106</v>
      </c>
      <c r="CN12" s="7">
        <f>IF(CM12="","",IF(COUNTIF(CM12:$CM$168,CM12)&gt;1,0,1))</f>
        <v>1</v>
      </c>
    </row>
    <row r="13" spans="1:92" ht="30" customHeight="1" x14ac:dyDescent="0.15">
      <c r="A13" s="5">
        <f t="shared" si="15"/>
        <v>6</v>
      </c>
      <c r="B13" s="300" t="s">
        <v>297</v>
      </c>
      <c r="C13" s="301"/>
      <c r="D13" s="301"/>
      <c r="E13" s="301"/>
      <c r="F13" s="302"/>
      <c r="G13" s="211">
        <v>18029</v>
      </c>
      <c r="H13" s="212"/>
      <c r="I13" s="212"/>
      <c r="J13" s="212"/>
      <c r="K13" s="212"/>
      <c r="L13" s="212"/>
      <c r="M13" s="212"/>
      <c r="N13" s="213"/>
      <c r="O13" s="285">
        <f t="shared" si="0"/>
        <v>74</v>
      </c>
      <c r="P13" s="286"/>
      <c r="Q13" s="286"/>
      <c r="R13" s="286"/>
      <c r="S13" s="287"/>
      <c r="T13" s="282" t="s">
        <v>286</v>
      </c>
      <c r="U13" s="283"/>
      <c r="V13" s="283"/>
      <c r="W13" s="284"/>
      <c r="X13" s="282" t="s">
        <v>294</v>
      </c>
      <c r="Y13" s="283"/>
      <c r="Z13" s="283"/>
      <c r="AA13" s="283"/>
      <c r="AB13" s="283"/>
      <c r="AC13" s="283"/>
      <c r="AD13" s="284"/>
      <c r="AE13" s="282" t="s">
        <v>295</v>
      </c>
      <c r="AF13" s="283"/>
      <c r="AG13" s="283"/>
      <c r="AH13" s="283"/>
      <c r="AI13" s="283"/>
      <c r="AJ13" s="283"/>
      <c r="AK13" s="284"/>
      <c r="AL13" s="211">
        <v>42143</v>
      </c>
      <c r="AM13" s="212"/>
      <c r="AN13" s="212"/>
      <c r="AO13" s="212"/>
      <c r="AP13" s="212"/>
      <c r="AQ13" s="212"/>
      <c r="AR13" s="212"/>
      <c r="AS13" s="213"/>
      <c r="AT13" s="285">
        <f t="shared" si="1"/>
        <v>66</v>
      </c>
      <c r="AU13" s="286"/>
      <c r="AV13" s="286"/>
      <c r="AW13" s="286"/>
      <c r="AX13" s="287"/>
      <c r="AY13" s="214" t="s">
        <v>247</v>
      </c>
      <c r="AZ13" s="215"/>
      <c r="BA13" s="215"/>
      <c r="BB13" s="215"/>
      <c r="BC13" s="215"/>
      <c r="BD13" s="215"/>
      <c r="BE13" s="216"/>
      <c r="BF13" s="192" t="s">
        <v>263</v>
      </c>
      <c r="BG13" s="193"/>
      <c r="BH13" s="193"/>
      <c r="BI13" s="193"/>
      <c r="BJ13" s="193"/>
      <c r="BK13" s="193"/>
      <c r="BL13" s="193"/>
      <c r="BM13" s="194"/>
      <c r="BN13" s="308" t="s">
        <v>298</v>
      </c>
      <c r="BO13" s="309"/>
      <c r="BP13" s="309"/>
      <c r="BQ13" s="309"/>
      <c r="BR13" s="309"/>
      <c r="BS13" s="309"/>
      <c r="BT13" s="309"/>
      <c r="BU13" s="309"/>
      <c r="BV13" s="310"/>
      <c r="BW13" s="139" t="str">
        <f t="shared" si="2"/>
        <v/>
      </c>
      <c r="BX13" s="4"/>
      <c r="BY13" s="16">
        <f t="shared" si="3"/>
        <v>1</v>
      </c>
      <c r="BZ13" s="7">
        <f t="shared" si="4"/>
        <v>1</v>
      </c>
      <c r="CA13" s="7">
        <f t="shared" si="5"/>
        <v>1</v>
      </c>
      <c r="CB13" s="7">
        <f t="shared" si="6"/>
        <v>1</v>
      </c>
      <c r="CC13" s="7">
        <f t="shared" si="7"/>
        <v>1</v>
      </c>
      <c r="CD13" s="7">
        <f t="shared" si="8"/>
        <v>1</v>
      </c>
      <c r="CE13" s="7">
        <f t="shared" si="9"/>
        <v>1</v>
      </c>
      <c r="CF13" s="8">
        <f t="shared" si="10"/>
        <v>1</v>
      </c>
      <c r="CG13" s="79">
        <f t="shared" si="11"/>
        <v>74</v>
      </c>
      <c r="CH13" s="80">
        <f t="shared" si="12"/>
        <v>1</v>
      </c>
      <c r="CI13" s="81">
        <f t="shared" si="13"/>
        <v>20</v>
      </c>
      <c r="CJ13" s="83" t="s">
        <v>62</v>
      </c>
      <c r="CM13" s="7" t="str">
        <f t="shared" si="14"/>
        <v>107</v>
      </c>
      <c r="CN13" s="7">
        <f>IF(CM13="","",IF(COUNTIF(CM13:$CM$168,CM13)&gt;1,0,1))</f>
        <v>1</v>
      </c>
    </row>
    <row r="14" spans="1:92" ht="30" customHeight="1" x14ac:dyDescent="0.15">
      <c r="A14" s="5">
        <f t="shared" si="15"/>
        <v>7</v>
      </c>
      <c r="B14" s="300" t="s">
        <v>299</v>
      </c>
      <c r="C14" s="301"/>
      <c r="D14" s="301"/>
      <c r="E14" s="301"/>
      <c r="F14" s="302"/>
      <c r="G14" s="211">
        <v>18497</v>
      </c>
      <c r="H14" s="212"/>
      <c r="I14" s="212"/>
      <c r="J14" s="212"/>
      <c r="K14" s="212"/>
      <c r="L14" s="212"/>
      <c r="M14" s="212"/>
      <c r="N14" s="213"/>
      <c r="O14" s="285">
        <f t="shared" si="0"/>
        <v>72</v>
      </c>
      <c r="P14" s="286"/>
      <c r="Q14" s="286"/>
      <c r="R14" s="286"/>
      <c r="S14" s="287"/>
      <c r="T14" s="282" t="s">
        <v>282</v>
      </c>
      <c r="U14" s="283"/>
      <c r="V14" s="283"/>
      <c r="W14" s="284"/>
      <c r="X14" s="282" t="s">
        <v>294</v>
      </c>
      <c r="Y14" s="283"/>
      <c r="Z14" s="283"/>
      <c r="AA14" s="283"/>
      <c r="AB14" s="283"/>
      <c r="AC14" s="283"/>
      <c r="AD14" s="284"/>
      <c r="AE14" s="282" t="s">
        <v>288</v>
      </c>
      <c r="AF14" s="283"/>
      <c r="AG14" s="283"/>
      <c r="AH14" s="283"/>
      <c r="AI14" s="283"/>
      <c r="AJ14" s="283"/>
      <c r="AK14" s="284"/>
      <c r="AL14" s="211">
        <v>42143</v>
      </c>
      <c r="AM14" s="212"/>
      <c r="AN14" s="212"/>
      <c r="AO14" s="212"/>
      <c r="AP14" s="212"/>
      <c r="AQ14" s="212"/>
      <c r="AR14" s="212"/>
      <c r="AS14" s="213"/>
      <c r="AT14" s="285">
        <f t="shared" si="1"/>
        <v>64</v>
      </c>
      <c r="AU14" s="286"/>
      <c r="AV14" s="286"/>
      <c r="AW14" s="286"/>
      <c r="AX14" s="287"/>
      <c r="AY14" s="214" t="s">
        <v>246</v>
      </c>
      <c r="AZ14" s="215"/>
      <c r="BA14" s="215"/>
      <c r="BB14" s="215"/>
      <c r="BC14" s="215"/>
      <c r="BD14" s="215"/>
      <c r="BE14" s="216"/>
      <c r="BF14" s="192" t="s">
        <v>263</v>
      </c>
      <c r="BG14" s="193"/>
      <c r="BH14" s="193"/>
      <c r="BI14" s="193"/>
      <c r="BJ14" s="193"/>
      <c r="BK14" s="193"/>
      <c r="BL14" s="193"/>
      <c r="BM14" s="194"/>
      <c r="BN14" s="308" t="s">
        <v>298</v>
      </c>
      <c r="BO14" s="309"/>
      <c r="BP14" s="309"/>
      <c r="BQ14" s="309"/>
      <c r="BR14" s="309"/>
      <c r="BS14" s="309"/>
      <c r="BT14" s="309"/>
      <c r="BU14" s="309"/>
      <c r="BV14" s="310"/>
      <c r="BW14" s="139" t="str">
        <f t="shared" si="2"/>
        <v/>
      </c>
      <c r="BX14" s="4"/>
      <c r="BY14" s="16">
        <f t="shared" si="3"/>
        <v>1</v>
      </c>
      <c r="BZ14" s="7">
        <f t="shared" si="4"/>
        <v>1</v>
      </c>
      <c r="CA14" s="7">
        <f t="shared" si="5"/>
        <v>1</v>
      </c>
      <c r="CB14" s="7">
        <f t="shared" si="6"/>
        <v>1</v>
      </c>
      <c r="CC14" s="7">
        <f t="shared" si="7"/>
        <v>1</v>
      </c>
      <c r="CD14" s="7">
        <f t="shared" si="8"/>
        <v>1</v>
      </c>
      <c r="CE14" s="7">
        <f t="shared" si="9"/>
        <v>1</v>
      </c>
      <c r="CF14" s="8">
        <f t="shared" si="10"/>
        <v>1</v>
      </c>
      <c r="CG14" s="79">
        <f t="shared" si="11"/>
        <v>72</v>
      </c>
      <c r="CH14" s="80">
        <f t="shared" si="12"/>
        <v>10</v>
      </c>
      <c r="CI14" s="81">
        <f t="shared" si="13"/>
        <v>9</v>
      </c>
      <c r="CJ14" s="83" t="s">
        <v>63</v>
      </c>
      <c r="CM14" s="7" t="str">
        <f t="shared" si="14"/>
        <v>108</v>
      </c>
      <c r="CN14" s="7">
        <f>IF(CM14="","",IF(COUNTIF(CM14:$CM$168,CM14)&gt;1,0,1))</f>
        <v>1</v>
      </c>
    </row>
    <row r="15" spans="1:92" ht="30" customHeight="1" x14ac:dyDescent="0.15">
      <c r="A15" s="5">
        <f t="shared" si="15"/>
        <v>8</v>
      </c>
      <c r="B15" s="300" t="s">
        <v>300</v>
      </c>
      <c r="C15" s="301"/>
      <c r="D15" s="301"/>
      <c r="E15" s="301"/>
      <c r="F15" s="302"/>
      <c r="G15" s="211">
        <v>10418</v>
      </c>
      <c r="H15" s="212"/>
      <c r="I15" s="212"/>
      <c r="J15" s="212"/>
      <c r="K15" s="212"/>
      <c r="L15" s="212"/>
      <c r="M15" s="212"/>
      <c r="N15" s="213"/>
      <c r="O15" s="285">
        <f t="shared" si="0"/>
        <v>94</v>
      </c>
      <c r="P15" s="286"/>
      <c r="Q15" s="286"/>
      <c r="R15" s="286"/>
      <c r="S15" s="287"/>
      <c r="T15" s="282" t="s">
        <v>282</v>
      </c>
      <c r="U15" s="283"/>
      <c r="V15" s="283"/>
      <c r="W15" s="284"/>
      <c r="X15" s="282" t="s">
        <v>283</v>
      </c>
      <c r="Y15" s="283"/>
      <c r="Z15" s="283"/>
      <c r="AA15" s="283"/>
      <c r="AB15" s="283"/>
      <c r="AC15" s="283"/>
      <c r="AD15" s="284"/>
      <c r="AE15" s="282" t="s">
        <v>301</v>
      </c>
      <c r="AF15" s="283"/>
      <c r="AG15" s="283"/>
      <c r="AH15" s="283"/>
      <c r="AI15" s="283"/>
      <c r="AJ15" s="283"/>
      <c r="AK15" s="284"/>
      <c r="AL15" s="211">
        <v>41000</v>
      </c>
      <c r="AM15" s="212"/>
      <c r="AN15" s="212"/>
      <c r="AO15" s="212"/>
      <c r="AP15" s="212"/>
      <c r="AQ15" s="212"/>
      <c r="AR15" s="212"/>
      <c r="AS15" s="213"/>
      <c r="AT15" s="285">
        <f t="shared" si="1"/>
        <v>83</v>
      </c>
      <c r="AU15" s="286"/>
      <c r="AV15" s="286"/>
      <c r="AW15" s="286"/>
      <c r="AX15" s="287"/>
      <c r="AY15" s="214" t="s">
        <v>302</v>
      </c>
      <c r="AZ15" s="215"/>
      <c r="BA15" s="215"/>
      <c r="BB15" s="215"/>
      <c r="BC15" s="215"/>
      <c r="BD15" s="215"/>
      <c r="BE15" s="216"/>
      <c r="BF15" s="192" t="s">
        <v>263</v>
      </c>
      <c r="BG15" s="193"/>
      <c r="BH15" s="193"/>
      <c r="BI15" s="193"/>
      <c r="BJ15" s="193"/>
      <c r="BK15" s="193"/>
      <c r="BL15" s="193"/>
      <c r="BM15" s="194"/>
      <c r="BN15" s="308"/>
      <c r="BO15" s="309"/>
      <c r="BP15" s="309"/>
      <c r="BQ15" s="309"/>
      <c r="BR15" s="309"/>
      <c r="BS15" s="309"/>
      <c r="BT15" s="309"/>
      <c r="BU15" s="309"/>
      <c r="BV15" s="310"/>
      <c r="BW15" s="139" t="str">
        <f t="shared" si="2"/>
        <v/>
      </c>
      <c r="BX15" s="4"/>
      <c r="BY15" s="16">
        <f t="shared" si="3"/>
        <v>1</v>
      </c>
      <c r="BZ15" s="7">
        <f t="shared" si="4"/>
        <v>1</v>
      </c>
      <c r="CA15" s="7">
        <f t="shared" si="5"/>
        <v>1</v>
      </c>
      <c r="CB15" s="7">
        <f t="shared" si="6"/>
        <v>1</v>
      </c>
      <c r="CC15" s="7">
        <f t="shared" si="7"/>
        <v>1</v>
      </c>
      <c r="CD15" s="7">
        <f t="shared" si="8"/>
        <v>1</v>
      </c>
      <c r="CE15" s="7">
        <f t="shared" si="9"/>
        <v>1</v>
      </c>
      <c r="CF15" s="8">
        <f t="shared" si="10"/>
        <v>1</v>
      </c>
      <c r="CG15" s="79">
        <f t="shared" si="11"/>
        <v>94</v>
      </c>
      <c r="CH15" s="80">
        <f t="shared" si="12"/>
        <v>11</v>
      </c>
      <c r="CI15" s="81">
        <f t="shared" si="13"/>
        <v>22</v>
      </c>
      <c r="CJ15" s="83" t="s">
        <v>64</v>
      </c>
      <c r="CM15" s="7" t="str">
        <f t="shared" si="14"/>
        <v>110</v>
      </c>
      <c r="CN15" s="7">
        <f>IF(CM15="","",IF(COUNTIF(CM15:$CM$168,CM15)&gt;1,0,1))</f>
        <v>1</v>
      </c>
    </row>
    <row r="16" spans="1:92" ht="30" customHeight="1" x14ac:dyDescent="0.15">
      <c r="A16" s="5">
        <f t="shared" si="15"/>
        <v>9</v>
      </c>
      <c r="B16" s="300" t="s">
        <v>303</v>
      </c>
      <c r="C16" s="301"/>
      <c r="D16" s="301"/>
      <c r="E16" s="301"/>
      <c r="F16" s="302"/>
      <c r="G16" s="211">
        <v>11720</v>
      </c>
      <c r="H16" s="212"/>
      <c r="I16" s="212"/>
      <c r="J16" s="212"/>
      <c r="K16" s="212"/>
      <c r="L16" s="212"/>
      <c r="M16" s="212"/>
      <c r="N16" s="213"/>
      <c r="O16" s="285">
        <f t="shared" si="0"/>
        <v>91</v>
      </c>
      <c r="P16" s="286"/>
      <c r="Q16" s="286"/>
      <c r="R16" s="286"/>
      <c r="S16" s="287"/>
      <c r="T16" s="282" t="s">
        <v>282</v>
      </c>
      <c r="U16" s="283"/>
      <c r="V16" s="283"/>
      <c r="W16" s="284"/>
      <c r="X16" s="282" t="s">
        <v>304</v>
      </c>
      <c r="Y16" s="283"/>
      <c r="Z16" s="283"/>
      <c r="AA16" s="283"/>
      <c r="AB16" s="283"/>
      <c r="AC16" s="283"/>
      <c r="AD16" s="284"/>
      <c r="AE16" s="282" t="s">
        <v>305</v>
      </c>
      <c r="AF16" s="283"/>
      <c r="AG16" s="283"/>
      <c r="AH16" s="283"/>
      <c r="AI16" s="283"/>
      <c r="AJ16" s="283"/>
      <c r="AK16" s="284"/>
      <c r="AL16" s="211">
        <v>41798</v>
      </c>
      <c r="AM16" s="212"/>
      <c r="AN16" s="212"/>
      <c r="AO16" s="212"/>
      <c r="AP16" s="212"/>
      <c r="AQ16" s="212"/>
      <c r="AR16" s="212"/>
      <c r="AS16" s="213"/>
      <c r="AT16" s="285">
        <f t="shared" si="1"/>
        <v>82</v>
      </c>
      <c r="AU16" s="286"/>
      <c r="AV16" s="286"/>
      <c r="AW16" s="286"/>
      <c r="AX16" s="287"/>
      <c r="AY16" s="214" t="s">
        <v>306</v>
      </c>
      <c r="AZ16" s="215"/>
      <c r="BA16" s="215"/>
      <c r="BB16" s="215"/>
      <c r="BC16" s="215"/>
      <c r="BD16" s="215"/>
      <c r="BE16" s="216"/>
      <c r="BF16" s="192" t="s">
        <v>176</v>
      </c>
      <c r="BG16" s="193"/>
      <c r="BH16" s="193"/>
      <c r="BI16" s="193"/>
      <c r="BJ16" s="193"/>
      <c r="BK16" s="193"/>
      <c r="BL16" s="193"/>
      <c r="BM16" s="194"/>
      <c r="BN16" s="308"/>
      <c r="BO16" s="309"/>
      <c r="BP16" s="309"/>
      <c r="BQ16" s="309"/>
      <c r="BR16" s="309"/>
      <c r="BS16" s="309"/>
      <c r="BT16" s="309"/>
      <c r="BU16" s="309"/>
      <c r="BV16" s="310"/>
      <c r="BW16" s="139" t="str">
        <f t="shared" si="2"/>
        <v/>
      </c>
      <c r="BX16" s="4"/>
      <c r="BY16" s="16">
        <f t="shared" si="3"/>
        <v>1</v>
      </c>
      <c r="BZ16" s="7">
        <f t="shared" si="4"/>
        <v>1</v>
      </c>
      <c r="CA16" s="7">
        <f t="shared" si="5"/>
        <v>1</v>
      </c>
      <c r="CB16" s="7">
        <f t="shared" si="6"/>
        <v>1</v>
      </c>
      <c r="CC16" s="7">
        <f t="shared" si="7"/>
        <v>1</v>
      </c>
      <c r="CD16" s="7">
        <f t="shared" si="8"/>
        <v>1</v>
      </c>
      <c r="CE16" s="7">
        <f t="shared" si="9"/>
        <v>1</v>
      </c>
      <c r="CF16" s="8">
        <f t="shared" si="10"/>
        <v>1</v>
      </c>
      <c r="CG16" s="79">
        <f t="shared" si="11"/>
        <v>91</v>
      </c>
      <c r="CH16" s="80">
        <f t="shared" si="12"/>
        <v>5</v>
      </c>
      <c r="CI16" s="81">
        <f t="shared" si="13"/>
        <v>0</v>
      </c>
      <c r="CJ16" s="83" t="s">
        <v>65</v>
      </c>
      <c r="CM16" s="7" t="str">
        <f t="shared" si="14"/>
        <v>111</v>
      </c>
      <c r="CN16" s="7">
        <f>IF(CM16="","",IF(COUNTIF(CM16:$CM$168,CM16)&gt;1,0,1))</f>
        <v>1</v>
      </c>
    </row>
    <row r="17" spans="1:92" ht="30" customHeight="1" x14ac:dyDescent="0.15">
      <c r="A17" s="5">
        <f t="shared" si="15"/>
        <v>10</v>
      </c>
      <c r="B17" s="300" t="s">
        <v>307</v>
      </c>
      <c r="C17" s="301"/>
      <c r="D17" s="301"/>
      <c r="E17" s="301"/>
      <c r="F17" s="302"/>
      <c r="G17" s="211">
        <v>12752</v>
      </c>
      <c r="H17" s="212"/>
      <c r="I17" s="212"/>
      <c r="J17" s="212"/>
      <c r="K17" s="212"/>
      <c r="L17" s="212"/>
      <c r="M17" s="212"/>
      <c r="N17" s="213"/>
      <c r="O17" s="285">
        <f t="shared" si="0"/>
        <v>88</v>
      </c>
      <c r="P17" s="286"/>
      <c r="Q17" s="286"/>
      <c r="R17" s="286"/>
      <c r="S17" s="287"/>
      <c r="T17" s="282" t="s">
        <v>282</v>
      </c>
      <c r="U17" s="283"/>
      <c r="V17" s="283"/>
      <c r="W17" s="284"/>
      <c r="X17" s="282" t="s">
        <v>294</v>
      </c>
      <c r="Y17" s="283"/>
      <c r="Z17" s="283"/>
      <c r="AA17" s="283"/>
      <c r="AB17" s="283"/>
      <c r="AC17" s="283"/>
      <c r="AD17" s="284"/>
      <c r="AE17" s="282" t="s">
        <v>308</v>
      </c>
      <c r="AF17" s="283"/>
      <c r="AG17" s="283"/>
      <c r="AH17" s="283"/>
      <c r="AI17" s="283"/>
      <c r="AJ17" s="283"/>
      <c r="AK17" s="284"/>
      <c r="AL17" s="211">
        <v>42310</v>
      </c>
      <c r="AM17" s="212"/>
      <c r="AN17" s="212"/>
      <c r="AO17" s="212"/>
      <c r="AP17" s="212"/>
      <c r="AQ17" s="212"/>
      <c r="AR17" s="212"/>
      <c r="AS17" s="213"/>
      <c r="AT17" s="285">
        <f t="shared" si="1"/>
        <v>80</v>
      </c>
      <c r="AU17" s="286"/>
      <c r="AV17" s="286"/>
      <c r="AW17" s="286"/>
      <c r="AX17" s="287"/>
      <c r="AY17" s="214" t="s">
        <v>246</v>
      </c>
      <c r="AZ17" s="215"/>
      <c r="BA17" s="215"/>
      <c r="BB17" s="215"/>
      <c r="BC17" s="215"/>
      <c r="BD17" s="215"/>
      <c r="BE17" s="216"/>
      <c r="BF17" s="192" t="s">
        <v>175</v>
      </c>
      <c r="BG17" s="193"/>
      <c r="BH17" s="193"/>
      <c r="BI17" s="193"/>
      <c r="BJ17" s="193"/>
      <c r="BK17" s="193"/>
      <c r="BL17" s="193"/>
      <c r="BM17" s="194"/>
      <c r="BN17" s="308" t="s">
        <v>309</v>
      </c>
      <c r="BO17" s="309"/>
      <c r="BP17" s="309"/>
      <c r="BQ17" s="309"/>
      <c r="BR17" s="309"/>
      <c r="BS17" s="309"/>
      <c r="BT17" s="309"/>
      <c r="BU17" s="309"/>
      <c r="BV17" s="310"/>
      <c r="BW17" s="139" t="str">
        <f t="shared" si="2"/>
        <v/>
      </c>
      <c r="BX17" s="4"/>
      <c r="BY17" s="16">
        <f t="shared" si="3"/>
        <v>1</v>
      </c>
      <c r="BZ17" s="7">
        <f t="shared" si="4"/>
        <v>1</v>
      </c>
      <c r="CA17" s="7">
        <f t="shared" si="5"/>
        <v>1</v>
      </c>
      <c r="CB17" s="7">
        <f t="shared" si="6"/>
        <v>1</v>
      </c>
      <c r="CC17" s="7">
        <f t="shared" si="7"/>
        <v>1</v>
      </c>
      <c r="CD17" s="7">
        <f t="shared" si="8"/>
        <v>1</v>
      </c>
      <c r="CE17" s="7">
        <f t="shared" si="9"/>
        <v>1</v>
      </c>
      <c r="CF17" s="8">
        <f t="shared" si="10"/>
        <v>1</v>
      </c>
      <c r="CG17" s="79">
        <f t="shared" si="11"/>
        <v>88</v>
      </c>
      <c r="CH17" s="80">
        <f t="shared" si="12"/>
        <v>7</v>
      </c>
      <c r="CI17" s="81">
        <f t="shared" si="13"/>
        <v>2</v>
      </c>
      <c r="CJ17" s="83" t="s">
        <v>66</v>
      </c>
      <c r="CM17" s="7" t="str">
        <f t="shared" si="14"/>
        <v>112</v>
      </c>
      <c r="CN17" s="7">
        <f>IF(CM17="","",IF(COUNTIF(CM17:$CM$168,CM17)&gt;1,0,1))</f>
        <v>1</v>
      </c>
    </row>
    <row r="18" spans="1:92" ht="30" customHeight="1" x14ac:dyDescent="0.15">
      <c r="A18" s="5">
        <f t="shared" si="15"/>
        <v>11</v>
      </c>
      <c r="B18" s="300" t="s">
        <v>310</v>
      </c>
      <c r="C18" s="301"/>
      <c r="D18" s="301"/>
      <c r="E18" s="301"/>
      <c r="F18" s="302"/>
      <c r="G18" s="211">
        <v>15508</v>
      </c>
      <c r="H18" s="212"/>
      <c r="I18" s="212"/>
      <c r="J18" s="212"/>
      <c r="K18" s="212"/>
      <c r="L18" s="212"/>
      <c r="M18" s="212"/>
      <c r="N18" s="213"/>
      <c r="O18" s="285">
        <f t="shared" si="0"/>
        <v>81</v>
      </c>
      <c r="P18" s="286"/>
      <c r="Q18" s="286"/>
      <c r="R18" s="286"/>
      <c r="S18" s="287"/>
      <c r="T18" s="282" t="s">
        <v>286</v>
      </c>
      <c r="U18" s="283"/>
      <c r="V18" s="283"/>
      <c r="W18" s="284"/>
      <c r="X18" s="282" t="s">
        <v>311</v>
      </c>
      <c r="Y18" s="283"/>
      <c r="Z18" s="283"/>
      <c r="AA18" s="283"/>
      <c r="AB18" s="283"/>
      <c r="AC18" s="283"/>
      <c r="AD18" s="284"/>
      <c r="AE18" s="282" t="s">
        <v>308</v>
      </c>
      <c r="AF18" s="283"/>
      <c r="AG18" s="283"/>
      <c r="AH18" s="283"/>
      <c r="AI18" s="283"/>
      <c r="AJ18" s="283"/>
      <c r="AK18" s="284"/>
      <c r="AL18" s="211">
        <v>42270</v>
      </c>
      <c r="AM18" s="212"/>
      <c r="AN18" s="212"/>
      <c r="AO18" s="212"/>
      <c r="AP18" s="212"/>
      <c r="AQ18" s="212"/>
      <c r="AR18" s="212"/>
      <c r="AS18" s="213"/>
      <c r="AT18" s="285">
        <f t="shared" si="1"/>
        <v>73</v>
      </c>
      <c r="AU18" s="286"/>
      <c r="AV18" s="286"/>
      <c r="AW18" s="286"/>
      <c r="AX18" s="287"/>
      <c r="AY18" s="214" t="s">
        <v>254</v>
      </c>
      <c r="AZ18" s="215"/>
      <c r="BA18" s="215"/>
      <c r="BB18" s="215"/>
      <c r="BC18" s="215"/>
      <c r="BD18" s="215"/>
      <c r="BE18" s="216"/>
      <c r="BF18" s="192" t="s">
        <v>263</v>
      </c>
      <c r="BG18" s="193"/>
      <c r="BH18" s="193"/>
      <c r="BI18" s="193"/>
      <c r="BJ18" s="193"/>
      <c r="BK18" s="193"/>
      <c r="BL18" s="193"/>
      <c r="BM18" s="194"/>
      <c r="BN18" s="308"/>
      <c r="BO18" s="309"/>
      <c r="BP18" s="309"/>
      <c r="BQ18" s="309"/>
      <c r="BR18" s="309"/>
      <c r="BS18" s="309"/>
      <c r="BT18" s="309"/>
      <c r="BU18" s="309"/>
      <c r="BV18" s="310"/>
      <c r="BW18" s="139" t="str">
        <f t="shared" si="2"/>
        <v/>
      </c>
      <c r="BX18" s="4"/>
      <c r="BY18" s="16">
        <f t="shared" si="3"/>
        <v>1</v>
      </c>
      <c r="BZ18" s="7">
        <f t="shared" si="4"/>
        <v>1</v>
      </c>
      <c r="CA18" s="7">
        <f t="shared" si="5"/>
        <v>1</v>
      </c>
      <c r="CB18" s="7">
        <f t="shared" si="6"/>
        <v>1</v>
      </c>
      <c r="CC18" s="7">
        <f t="shared" si="7"/>
        <v>1</v>
      </c>
      <c r="CD18" s="7">
        <f t="shared" si="8"/>
        <v>1</v>
      </c>
      <c r="CE18" s="7">
        <f t="shared" si="9"/>
        <v>1</v>
      </c>
      <c r="CF18" s="8">
        <f t="shared" si="10"/>
        <v>1</v>
      </c>
      <c r="CG18" s="79">
        <f t="shared" si="11"/>
        <v>81</v>
      </c>
      <c r="CH18" s="80">
        <f t="shared" si="12"/>
        <v>0</v>
      </c>
      <c r="CI18" s="81">
        <f t="shared" si="13"/>
        <v>15</v>
      </c>
      <c r="CJ18" s="83" t="s">
        <v>67</v>
      </c>
      <c r="CM18" s="7" t="str">
        <f t="shared" si="14"/>
        <v>113</v>
      </c>
      <c r="CN18" s="7">
        <f>IF(CM18="","",IF(COUNTIF(CM18:$CM$168,CM18)&gt;1,0,1))</f>
        <v>1</v>
      </c>
    </row>
    <row r="19" spans="1:92" ht="30" customHeight="1" x14ac:dyDescent="0.15">
      <c r="A19" s="5">
        <f t="shared" si="15"/>
        <v>12</v>
      </c>
      <c r="B19" s="300" t="s">
        <v>312</v>
      </c>
      <c r="C19" s="301"/>
      <c r="D19" s="301"/>
      <c r="E19" s="301"/>
      <c r="F19" s="302"/>
      <c r="G19" s="211">
        <v>14621</v>
      </c>
      <c r="H19" s="212"/>
      <c r="I19" s="212"/>
      <c r="J19" s="212"/>
      <c r="K19" s="212"/>
      <c r="L19" s="212"/>
      <c r="M19" s="212"/>
      <c r="N19" s="213"/>
      <c r="O19" s="285">
        <f t="shared" si="0"/>
        <v>83</v>
      </c>
      <c r="P19" s="286"/>
      <c r="Q19" s="286"/>
      <c r="R19" s="286"/>
      <c r="S19" s="287"/>
      <c r="T19" s="282" t="s">
        <v>282</v>
      </c>
      <c r="U19" s="283"/>
      <c r="V19" s="283"/>
      <c r="W19" s="284"/>
      <c r="X19" s="282" t="s">
        <v>283</v>
      </c>
      <c r="Y19" s="283"/>
      <c r="Z19" s="283"/>
      <c r="AA19" s="283"/>
      <c r="AB19" s="283"/>
      <c r="AC19" s="283"/>
      <c r="AD19" s="284"/>
      <c r="AE19" s="282" t="s">
        <v>301</v>
      </c>
      <c r="AF19" s="283"/>
      <c r="AG19" s="283"/>
      <c r="AH19" s="283"/>
      <c r="AI19" s="283"/>
      <c r="AJ19" s="283"/>
      <c r="AK19" s="284"/>
      <c r="AL19" s="211">
        <v>41000</v>
      </c>
      <c r="AM19" s="212"/>
      <c r="AN19" s="212"/>
      <c r="AO19" s="212"/>
      <c r="AP19" s="212"/>
      <c r="AQ19" s="212"/>
      <c r="AR19" s="212"/>
      <c r="AS19" s="213"/>
      <c r="AT19" s="285">
        <f t="shared" si="1"/>
        <v>72</v>
      </c>
      <c r="AU19" s="286"/>
      <c r="AV19" s="286"/>
      <c r="AW19" s="286"/>
      <c r="AX19" s="287"/>
      <c r="AY19" s="214" t="s">
        <v>250</v>
      </c>
      <c r="AZ19" s="215"/>
      <c r="BA19" s="215"/>
      <c r="BB19" s="215"/>
      <c r="BC19" s="215"/>
      <c r="BD19" s="215"/>
      <c r="BE19" s="216"/>
      <c r="BF19" s="192" t="s">
        <v>175</v>
      </c>
      <c r="BG19" s="193"/>
      <c r="BH19" s="193"/>
      <c r="BI19" s="193"/>
      <c r="BJ19" s="193"/>
      <c r="BK19" s="193"/>
      <c r="BL19" s="193"/>
      <c r="BM19" s="194"/>
      <c r="BN19" s="308"/>
      <c r="BO19" s="309"/>
      <c r="BP19" s="309"/>
      <c r="BQ19" s="309"/>
      <c r="BR19" s="309"/>
      <c r="BS19" s="309"/>
      <c r="BT19" s="309"/>
      <c r="BU19" s="309"/>
      <c r="BV19" s="310"/>
      <c r="BW19" s="139" t="str">
        <f t="shared" si="2"/>
        <v/>
      </c>
      <c r="BX19" s="4"/>
      <c r="BY19" s="16">
        <f t="shared" si="3"/>
        <v>1</v>
      </c>
      <c r="BZ19" s="7">
        <f t="shared" si="4"/>
        <v>1</v>
      </c>
      <c r="CA19" s="7">
        <f t="shared" si="5"/>
        <v>1</v>
      </c>
      <c r="CB19" s="7">
        <f t="shared" si="6"/>
        <v>1</v>
      </c>
      <c r="CC19" s="7">
        <f t="shared" si="7"/>
        <v>1</v>
      </c>
      <c r="CD19" s="7">
        <f t="shared" si="8"/>
        <v>1</v>
      </c>
      <c r="CE19" s="7">
        <f t="shared" si="9"/>
        <v>1</v>
      </c>
      <c r="CF19" s="8">
        <f t="shared" si="10"/>
        <v>1</v>
      </c>
      <c r="CG19" s="79">
        <f t="shared" si="11"/>
        <v>83</v>
      </c>
      <c r="CH19" s="80">
        <f t="shared" si="12"/>
        <v>5</v>
      </c>
      <c r="CI19" s="81">
        <f t="shared" si="13"/>
        <v>20</v>
      </c>
      <c r="CJ19" s="83" t="s">
        <v>214</v>
      </c>
      <c r="CM19" s="7" t="str">
        <f t="shared" si="14"/>
        <v>115</v>
      </c>
      <c r="CN19" s="7">
        <f>IF(CM19="","",IF(COUNTIF(CM19:$CM$168,CM19)&gt;1,0,1))</f>
        <v>1</v>
      </c>
    </row>
    <row r="20" spans="1:92" ht="30" customHeight="1" x14ac:dyDescent="0.15">
      <c r="A20" s="5">
        <f t="shared" si="15"/>
        <v>13</v>
      </c>
      <c r="B20" s="300" t="s">
        <v>313</v>
      </c>
      <c r="C20" s="301"/>
      <c r="D20" s="301"/>
      <c r="E20" s="301"/>
      <c r="F20" s="302"/>
      <c r="G20" s="211">
        <v>16260</v>
      </c>
      <c r="H20" s="212"/>
      <c r="I20" s="212"/>
      <c r="J20" s="212"/>
      <c r="K20" s="212"/>
      <c r="L20" s="212"/>
      <c r="M20" s="212"/>
      <c r="N20" s="213"/>
      <c r="O20" s="285">
        <f t="shared" si="0"/>
        <v>78</v>
      </c>
      <c r="P20" s="286"/>
      <c r="Q20" s="286"/>
      <c r="R20" s="286"/>
      <c r="S20" s="287"/>
      <c r="T20" s="282" t="s">
        <v>282</v>
      </c>
      <c r="U20" s="283"/>
      <c r="V20" s="283"/>
      <c r="W20" s="284"/>
      <c r="X20" s="282" t="s">
        <v>294</v>
      </c>
      <c r="Y20" s="283"/>
      <c r="Z20" s="283"/>
      <c r="AA20" s="283"/>
      <c r="AB20" s="283"/>
      <c r="AC20" s="283"/>
      <c r="AD20" s="284"/>
      <c r="AE20" s="282" t="s">
        <v>314</v>
      </c>
      <c r="AF20" s="283"/>
      <c r="AG20" s="283"/>
      <c r="AH20" s="283"/>
      <c r="AI20" s="283"/>
      <c r="AJ20" s="283"/>
      <c r="AK20" s="284"/>
      <c r="AL20" s="211">
        <v>42339</v>
      </c>
      <c r="AM20" s="212"/>
      <c r="AN20" s="212"/>
      <c r="AO20" s="212"/>
      <c r="AP20" s="212"/>
      <c r="AQ20" s="212"/>
      <c r="AR20" s="212"/>
      <c r="AS20" s="213"/>
      <c r="AT20" s="285">
        <f t="shared" si="1"/>
        <v>71</v>
      </c>
      <c r="AU20" s="286"/>
      <c r="AV20" s="286"/>
      <c r="AW20" s="286"/>
      <c r="AX20" s="287"/>
      <c r="AY20" s="214" t="s">
        <v>246</v>
      </c>
      <c r="AZ20" s="215"/>
      <c r="BA20" s="215"/>
      <c r="BB20" s="215"/>
      <c r="BC20" s="215"/>
      <c r="BD20" s="215"/>
      <c r="BE20" s="216"/>
      <c r="BF20" s="192" t="s">
        <v>175</v>
      </c>
      <c r="BG20" s="193"/>
      <c r="BH20" s="193"/>
      <c r="BI20" s="193"/>
      <c r="BJ20" s="193"/>
      <c r="BK20" s="193"/>
      <c r="BL20" s="193"/>
      <c r="BM20" s="194"/>
      <c r="BN20" s="308" t="s">
        <v>315</v>
      </c>
      <c r="BO20" s="309"/>
      <c r="BP20" s="309"/>
      <c r="BQ20" s="309"/>
      <c r="BR20" s="309"/>
      <c r="BS20" s="309"/>
      <c r="BT20" s="309"/>
      <c r="BU20" s="309"/>
      <c r="BV20" s="310"/>
      <c r="BW20" s="139" t="str">
        <f t="shared" si="2"/>
        <v/>
      </c>
      <c r="BX20" s="4"/>
      <c r="BY20" s="16">
        <f t="shared" si="3"/>
        <v>1</v>
      </c>
      <c r="BZ20" s="7">
        <f t="shared" si="4"/>
        <v>1</v>
      </c>
      <c r="CA20" s="7">
        <f t="shared" si="5"/>
        <v>1</v>
      </c>
      <c r="CB20" s="7">
        <f t="shared" si="6"/>
        <v>1</v>
      </c>
      <c r="CC20" s="7">
        <f t="shared" si="7"/>
        <v>1</v>
      </c>
      <c r="CD20" s="7">
        <f t="shared" si="8"/>
        <v>1</v>
      </c>
      <c r="CE20" s="7">
        <f t="shared" si="9"/>
        <v>1</v>
      </c>
      <c r="CF20" s="8">
        <f t="shared" si="10"/>
        <v>1</v>
      </c>
      <c r="CG20" s="79">
        <f t="shared" si="11"/>
        <v>78</v>
      </c>
      <c r="CH20" s="80">
        <f t="shared" si="12"/>
        <v>11</v>
      </c>
      <c r="CI20" s="81">
        <f t="shared" si="13"/>
        <v>24</v>
      </c>
      <c r="CJ20" s="83" t="s">
        <v>68</v>
      </c>
      <c r="CM20" s="7" t="str">
        <f t="shared" si="14"/>
        <v>116</v>
      </c>
      <c r="CN20" s="7">
        <f>IF(CM20="","",IF(COUNTIF(CM20:$CM$168,CM20)&gt;1,0,1))</f>
        <v>1</v>
      </c>
    </row>
    <row r="21" spans="1:92" ht="30" customHeight="1" x14ac:dyDescent="0.15">
      <c r="A21" s="5">
        <f t="shared" si="15"/>
        <v>14</v>
      </c>
      <c r="B21" s="300" t="s">
        <v>316</v>
      </c>
      <c r="C21" s="301"/>
      <c r="D21" s="301"/>
      <c r="E21" s="301"/>
      <c r="F21" s="302"/>
      <c r="G21" s="211">
        <v>10516</v>
      </c>
      <c r="H21" s="212"/>
      <c r="I21" s="212"/>
      <c r="J21" s="212"/>
      <c r="K21" s="212"/>
      <c r="L21" s="212"/>
      <c r="M21" s="212"/>
      <c r="N21" s="213"/>
      <c r="O21" s="285">
        <f t="shared" si="0"/>
        <v>94</v>
      </c>
      <c r="P21" s="286"/>
      <c r="Q21" s="286"/>
      <c r="R21" s="286"/>
      <c r="S21" s="287"/>
      <c r="T21" s="282" t="s">
        <v>286</v>
      </c>
      <c r="U21" s="283"/>
      <c r="V21" s="283"/>
      <c r="W21" s="284"/>
      <c r="X21" s="282" t="s">
        <v>283</v>
      </c>
      <c r="Y21" s="283"/>
      <c r="Z21" s="283"/>
      <c r="AA21" s="283"/>
      <c r="AB21" s="283"/>
      <c r="AC21" s="283"/>
      <c r="AD21" s="284"/>
      <c r="AE21" s="282" t="s">
        <v>284</v>
      </c>
      <c r="AF21" s="283"/>
      <c r="AG21" s="283"/>
      <c r="AH21" s="283"/>
      <c r="AI21" s="283"/>
      <c r="AJ21" s="283"/>
      <c r="AK21" s="284"/>
      <c r="AL21" s="211">
        <v>40611</v>
      </c>
      <c r="AM21" s="212"/>
      <c r="AN21" s="212"/>
      <c r="AO21" s="212"/>
      <c r="AP21" s="212"/>
      <c r="AQ21" s="212"/>
      <c r="AR21" s="212"/>
      <c r="AS21" s="213"/>
      <c r="AT21" s="285">
        <f t="shared" si="1"/>
        <v>82</v>
      </c>
      <c r="AU21" s="286"/>
      <c r="AV21" s="286"/>
      <c r="AW21" s="286"/>
      <c r="AX21" s="287"/>
      <c r="AY21" s="214" t="s">
        <v>246</v>
      </c>
      <c r="AZ21" s="215"/>
      <c r="BA21" s="215"/>
      <c r="BB21" s="215"/>
      <c r="BC21" s="215"/>
      <c r="BD21" s="215"/>
      <c r="BE21" s="216"/>
      <c r="BF21" s="192" t="s">
        <v>263</v>
      </c>
      <c r="BG21" s="193"/>
      <c r="BH21" s="193"/>
      <c r="BI21" s="193"/>
      <c r="BJ21" s="193"/>
      <c r="BK21" s="193"/>
      <c r="BL21" s="193"/>
      <c r="BM21" s="194"/>
      <c r="BN21" s="308"/>
      <c r="BO21" s="309"/>
      <c r="BP21" s="309"/>
      <c r="BQ21" s="309"/>
      <c r="BR21" s="309"/>
      <c r="BS21" s="309"/>
      <c r="BT21" s="309"/>
      <c r="BU21" s="309"/>
      <c r="BV21" s="310"/>
      <c r="BW21" s="139" t="str">
        <f t="shared" si="2"/>
        <v/>
      </c>
      <c r="BX21" s="4"/>
      <c r="BY21" s="16">
        <f t="shared" si="3"/>
        <v>1</v>
      </c>
      <c r="BZ21" s="7">
        <f t="shared" si="4"/>
        <v>1</v>
      </c>
      <c r="CA21" s="7">
        <f t="shared" si="5"/>
        <v>1</v>
      </c>
      <c r="CB21" s="7">
        <f t="shared" si="6"/>
        <v>1</v>
      </c>
      <c r="CC21" s="7">
        <f t="shared" si="7"/>
        <v>1</v>
      </c>
      <c r="CD21" s="7">
        <f t="shared" si="8"/>
        <v>1</v>
      </c>
      <c r="CE21" s="7">
        <f t="shared" si="9"/>
        <v>1</v>
      </c>
      <c r="CF21" s="8">
        <f t="shared" si="10"/>
        <v>1</v>
      </c>
      <c r="CG21" s="79">
        <f t="shared" si="11"/>
        <v>94</v>
      </c>
      <c r="CH21" s="80">
        <f t="shared" si="12"/>
        <v>8</v>
      </c>
      <c r="CI21" s="81">
        <f t="shared" si="13"/>
        <v>16</v>
      </c>
      <c r="CJ21" s="83" t="s">
        <v>71</v>
      </c>
      <c r="CM21" s="7" t="str">
        <f t="shared" si="14"/>
        <v>117</v>
      </c>
      <c r="CN21" s="7">
        <f>IF(CM21="","",IF(COUNTIF(CM21:$CM$168,CM21)&gt;1,0,1))</f>
        <v>1</v>
      </c>
    </row>
    <row r="22" spans="1:92" ht="30" customHeight="1" x14ac:dyDescent="0.15">
      <c r="A22" s="5">
        <f t="shared" si="15"/>
        <v>15</v>
      </c>
      <c r="B22" s="300" t="s">
        <v>317</v>
      </c>
      <c r="C22" s="301"/>
      <c r="D22" s="301"/>
      <c r="E22" s="301"/>
      <c r="F22" s="302"/>
      <c r="G22" s="211">
        <v>9871</v>
      </c>
      <c r="H22" s="212"/>
      <c r="I22" s="212"/>
      <c r="J22" s="212"/>
      <c r="K22" s="212"/>
      <c r="L22" s="212"/>
      <c r="M22" s="212"/>
      <c r="N22" s="213"/>
      <c r="O22" s="285">
        <f t="shared" si="0"/>
        <v>96</v>
      </c>
      <c r="P22" s="286"/>
      <c r="Q22" s="286"/>
      <c r="R22" s="286"/>
      <c r="S22" s="287"/>
      <c r="T22" s="282" t="s">
        <v>286</v>
      </c>
      <c r="U22" s="283"/>
      <c r="V22" s="283"/>
      <c r="W22" s="284"/>
      <c r="X22" s="282" t="s">
        <v>283</v>
      </c>
      <c r="Y22" s="283"/>
      <c r="Z22" s="283"/>
      <c r="AA22" s="283"/>
      <c r="AB22" s="283"/>
      <c r="AC22" s="283"/>
      <c r="AD22" s="284"/>
      <c r="AE22" s="282" t="s">
        <v>301</v>
      </c>
      <c r="AF22" s="283"/>
      <c r="AG22" s="283"/>
      <c r="AH22" s="283"/>
      <c r="AI22" s="283"/>
      <c r="AJ22" s="283"/>
      <c r="AK22" s="284"/>
      <c r="AL22" s="211">
        <v>40026</v>
      </c>
      <c r="AM22" s="212"/>
      <c r="AN22" s="212"/>
      <c r="AO22" s="212"/>
      <c r="AP22" s="212"/>
      <c r="AQ22" s="212"/>
      <c r="AR22" s="212"/>
      <c r="AS22" s="213"/>
      <c r="AT22" s="285">
        <f t="shared" si="1"/>
        <v>82</v>
      </c>
      <c r="AU22" s="286"/>
      <c r="AV22" s="286"/>
      <c r="AW22" s="286"/>
      <c r="AX22" s="287"/>
      <c r="AY22" s="214" t="s">
        <v>248</v>
      </c>
      <c r="AZ22" s="215"/>
      <c r="BA22" s="215"/>
      <c r="BB22" s="215"/>
      <c r="BC22" s="215"/>
      <c r="BD22" s="215"/>
      <c r="BE22" s="216"/>
      <c r="BF22" s="192" t="s">
        <v>176</v>
      </c>
      <c r="BG22" s="193"/>
      <c r="BH22" s="193"/>
      <c r="BI22" s="193"/>
      <c r="BJ22" s="193"/>
      <c r="BK22" s="193"/>
      <c r="BL22" s="193"/>
      <c r="BM22" s="194"/>
      <c r="BN22" s="308"/>
      <c r="BO22" s="309"/>
      <c r="BP22" s="309"/>
      <c r="BQ22" s="309"/>
      <c r="BR22" s="309"/>
      <c r="BS22" s="309"/>
      <c r="BT22" s="309"/>
      <c r="BU22" s="309"/>
      <c r="BV22" s="310"/>
      <c r="BW22" s="139" t="str">
        <f t="shared" si="2"/>
        <v/>
      </c>
      <c r="BX22" s="4"/>
      <c r="BY22" s="16">
        <f t="shared" si="3"/>
        <v>1</v>
      </c>
      <c r="BZ22" s="7">
        <f t="shared" si="4"/>
        <v>1</v>
      </c>
      <c r="CA22" s="7">
        <f t="shared" si="5"/>
        <v>1</v>
      </c>
      <c r="CB22" s="7">
        <f t="shared" si="6"/>
        <v>1</v>
      </c>
      <c r="CC22" s="7">
        <f t="shared" si="7"/>
        <v>1</v>
      </c>
      <c r="CD22" s="7">
        <f t="shared" si="8"/>
        <v>1</v>
      </c>
      <c r="CE22" s="7">
        <f t="shared" si="9"/>
        <v>1</v>
      </c>
      <c r="CF22" s="8">
        <f t="shared" si="10"/>
        <v>1</v>
      </c>
      <c r="CG22" s="79">
        <f t="shared" si="11"/>
        <v>96</v>
      </c>
      <c r="CH22" s="80">
        <f t="shared" si="12"/>
        <v>5</v>
      </c>
      <c r="CI22" s="81">
        <f t="shared" si="13"/>
        <v>22</v>
      </c>
      <c r="CJ22" s="83" t="s">
        <v>83</v>
      </c>
      <c r="CM22" s="7" t="str">
        <f t="shared" si="14"/>
        <v>118</v>
      </c>
      <c r="CN22" s="7">
        <f>IF(CM22="","",IF(COUNTIF(CM22:$CM$168,CM22)&gt;1,0,1))</f>
        <v>1</v>
      </c>
    </row>
    <row r="23" spans="1:92" ht="30" customHeight="1" x14ac:dyDescent="0.15">
      <c r="A23" s="5">
        <f t="shared" si="15"/>
        <v>16</v>
      </c>
      <c r="B23" s="300" t="s">
        <v>318</v>
      </c>
      <c r="C23" s="301"/>
      <c r="D23" s="301"/>
      <c r="E23" s="301"/>
      <c r="F23" s="302"/>
      <c r="G23" s="211">
        <v>13245</v>
      </c>
      <c r="H23" s="212"/>
      <c r="I23" s="212"/>
      <c r="J23" s="212"/>
      <c r="K23" s="212"/>
      <c r="L23" s="212"/>
      <c r="M23" s="212"/>
      <c r="N23" s="213"/>
      <c r="O23" s="285">
        <f t="shared" si="0"/>
        <v>87</v>
      </c>
      <c r="P23" s="286"/>
      <c r="Q23" s="286"/>
      <c r="R23" s="286"/>
      <c r="S23" s="287"/>
      <c r="T23" s="282" t="s">
        <v>282</v>
      </c>
      <c r="U23" s="283"/>
      <c r="V23" s="283"/>
      <c r="W23" s="284"/>
      <c r="X23" s="282" t="s">
        <v>283</v>
      </c>
      <c r="Y23" s="283"/>
      <c r="Z23" s="283"/>
      <c r="AA23" s="283"/>
      <c r="AB23" s="283"/>
      <c r="AC23" s="283"/>
      <c r="AD23" s="284"/>
      <c r="AE23" s="282" t="s">
        <v>301</v>
      </c>
      <c r="AF23" s="283"/>
      <c r="AG23" s="283"/>
      <c r="AH23" s="283"/>
      <c r="AI23" s="283"/>
      <c r="AJ23" s="283"/>
      <c r="AK23" s="284"/>
      <c r="AL23" s="211">
        <v>40739</v>
      </c>
      <c r="AM23" s="212"/>
      <c r="AN23" s="212"/>
      <c r="AO23" s="212"/>
      <c r="AP23" s="212"/>
      <c r="AQ23" s="212"/>
      <c r="AR23" s="212"/>
      <c r="AS23" s="213"/>
      <c r="AT23" s="285">
        <f t="shared" si="1"/>
        <v>75</v>
      </c>
      <c r="AU23" s="286"/>
      <c r="AV23" s="286"/>
      <c r="AW23" s="286"/>
      <c r="AX23" s="287"/>
      <c r="AY23" s="214" t="s">
        <v>255</v>
      </c>
      <c r="AZ23" s="215"/>
      <c r="BA23" s="215"/>
      <c r="BB23" s="215"/>
      <c r="BC23" s="215"/>
      <c r="BD23" s="215"/>
      <c r="BE23" s="216"/>
      <c r="BF23" s="192" t="s">
        <v>176</v>
      </c>
      <c r="BG23" s="193"/>
      <c r="BH23" s="193"/>
      <c r="BI23" s="193"/>
      <c r="BJ23" s="193"/>
      <c r="BK23" s="193"/>
      <c r="BL23" s="193"/>
      <c r="BM23" s="194"/>
      <c r="BN23" s="308"/>
      <c r="BO23" s="309"/>
      <c r="BP23" s="309"/>
      <c r="BQ23" s="309"/>
      <c r="BR23" s="309"/>
      <c r="BS23" s="309"/>
      <c r="BT23" s="309"/>
      <c r="BU23" s="309"/>
      <c r="BV23" s="310"/>
      <c r="BW23" s="139" t="str">
        <f t="shared" si="2"/>
        <v/>
      </c>
      <c r="BX23" s="4"/>
      <c r="BY23" s="16">
        <f t="shared" si="3"/>
        <v>1</v>
      </c>
      <c r="BZ23" s="7">
        <f t="shared" si="4"/>
        <v>1</v>
      </c>
      <c r="CA23" s="7">
        <f t="shared" si="5"/>
        <v>1</v>
      </c>
      <c r="CB23" s="7">
        <f t="shared" si="6"/>
        <v>1</v>
      </c>
      <c r="CC23" s="7">
        <f t="shared" si="7"/>
        <v>1</v>
      </c>
      <c r="CD23" s="7">
        <f t="shared" si="8"/>
        <v>1</v>
      </c>
      <c r="CE23" s="7">
        <f t="shared" si="9"/>
        <v>1</v>
      </c>
      <c r="CF23" s="8">
        <f t="shared" si="10"/>
        <v>1</v>
      </c>
      <c r="CG23" s="79">
        <f t="shared" si="11"/>
        <v>87</v>
      </c>
      <c r="CH23" s="80">
        <f t="shared" si="12"/>
        <v>2</v>
      </c>
      <c r="CI23" s="81">
        <f t="shared" si="13"/>
        <v>26</v>
      </c>
      <c r="CJ23" s="83" t="s">
        <v>69</v>
      </c>
      <c r="CM23" s="7" t="str">
        <f t="shared" si="14"/>
        <v>120</v>
      </c>
      <c r="CN23" s="7">
        <f>IF(CM23="","",IF(COUNTIF(CM23:$CM$168,CM23)&gt;1,0,1))</f>
        <v>1</v>
      </c>
    </row>
    <row r="24" spans="1:92" ht="30" customHeight="1" thickBot="1" x14ac:dyDescent="0.2">
      <c r="A24" s="5">
        <f t="shared" si="15"/>
        <v>17</v>
      </c>
      <c r="B24" s="300" t="s">
        <v>319</v>
      </c>
      <c r="C24" s="301"/>
      <c r="D24" s="301"/>
      <c r="E24" s="301"/>
      <c r="F24" s="302"/>
      <c r="G24" s="211">
        <v>16932</v>
      </c>
      <c r="H24" s="212"/>
      <c r="I24" s="212"/>
      <c r="J24" s="212"/>
      <c r="K24" s="212"/>
      <c r="L24" s="212"/>
      <c r="M24" s="212"/>
      <c r="N24" s="213"/>
      <c r="O24" s="285">
        <f t="shared" si="0"/>
        <v>77</v>
      </c>
      <c r="P24" s="286"/>
      <c r="Q24" s="286"/>
      <c r="R24" s="286"/>
      <c r="S24" s="287"/>
      <c r="T24" s="282" t="s">
        <v>282</v>
      </c>
      <c r="U24" s="283"/>
      <c r="V24" s="283"/>
      <c r="W24" s="284"/>
      <c r="X24" s="282" t="s">
        <v>320</v>
      </c>
      <c r="Y24" s="283"/>
      <c r="Z24" s="283"/>
      <c r="AA24" s="283"/>
      <c r="AB24" s="283"/>
      <c r="AC24" s="283"/>
      <c r="AD24" s="284"/>
      <c r="AE24" s="282" t="s">
        <v>314</v>
      </c>
      <c r="AF24" s="283"/>
      <c r="AG24" s="283"/>
      <c r="AH24" s="283"/>
      <c r="AI24" s="283"/>
      <c r="AJ24" s="283"/>
      <c r="AK24" s="284"/>
      <c r="AL24" s="211">
        <v>41950</v>
      </c>
      <c r="AM24" s="212"/>
      <c r="AN24" s="212"/>
      <c r="AO24" s="212"/>
      <c r="AP24" s="212"/>
      <c r="AQ24" s="212"/>
      <c r="AR24" s="212"/>
      <c r="AS24" s="213"/>
      <c r="AT24" s="285">
        <f t="shared" si="1"/>
        <v>68</v>
      </c>
      <c r="AU24" s="286"/>
      <c r="AV24" s="286"/>
      <c r="AW24" s="286"/>
      <c r="AX24" s="287"/>
      <c r="AY24" s="214" t="s">
        <v>246</v>
      </c>
      <c r="AZ24" s="215"/>
      <c r="BA24" s="215"/>
      <c r="BB24" s="215"/>
      <c r="BC24" s="215"/>
      <c r="BD24" s="215"/>
      <c r="BE24" s="216"/>
      <c r="BF24" s="192" t="s">
        <v>175</v>
      </c>
      <c r="BG24" s="193"/>
      <c r="BH24" s="193"/>
      <c r="BI24" s="193"/>
      <c r="BJ24" s="193"/>
      <c r="BK24" s="193"/>
      <c r="BL24" s="193"/>
      <c r="BM24" s="194"/>
      <c r="BN24" s="308"/>
      <c r="BO24" s="309"/>
      <c r="BP24" s="309"/>
      <c r="BQ24" s="309"/>
      <c r="BR24" s="309"/>
      <c r="BS24" s="309"/>
      <c r="BT24" s="309"/>
      <c r="BU24" s="309"/>
      <c r="BV24" s="310"/>
      <c r="BW24" s="139" t="str">
        <f t="shared" si="2"/>
        <v/>
      </c>
      <c r="BX24" s="4"/>
      <c r="BY24" s="16">
        <f t="shared" si="3"/>
        <v>1</v>
      </c>
      <c r="BZ24" s="7">
        <f t="shared" si="4"/>
        <v>1</v>
      </c>
      <c r="CA24" s="7">
        <f t="shared" si="5"/>
        <v>1</v>
      </c>
      <c r="CB24" s="7">
        <f t="shared" si="6"/>
        <v>1</v>
      </c>
      <c r="CC24" s="7">
        <f t="shared" si="7"/>
        <v>1</v>
      </c>
      <c r="CD24" s="7">
        <f t="shared" si="8"/>
        <v>1</v>
      </c>
      <c r="CE24" s="7">
        <f t="shared" si="9"/>
        <v>1</v>
      </c>
      <c r="CF24" s="8">
        <f t="shared" si="10"/>
        <v>1</v>
      </c>
      <c r="CG24" s="79">
        <f t="shared" si="11"/>
        <v>77</v>
      </c>
      <c r="CH24" s="80">
        <f t="shared" si="12"/>
        <v>1</v>
      </c>
      <c r="CI24" s="81">
        <f t="shared" si="13"/>
        <v>21</v>
      </c>
      <c r="CJ24" s="84" t="s">
        <v>70</v>
      </c>
      <c r="CM24" s="7" t="str">
        <f t="shared" si="14"/>
        <v>121</v>
      </c>
      <c r="CN24" s="7">
        <f>IF(CM24="","",IF(COUNTIF(CM24:$CM$168,CM24)&gt;1,0,1))</f>
        <v>1</v>
      </c>
    </row>
    <row r="25" spans="1:92" ht="30" customHeight="1" x14ac:dyDescent="0.15">
      <c r="A25" s="5">
        <f t="shared" si="15"/>
        <v>18</v>
      </c>
      <c r="B25" s="300" t="s">
        <v>321</v>
      </c>
      <c r="C25" s="301"/>
      <c r="D25" s="301"/>
      <c r="E25" s="301"/>
      <c r="F25" s="302"/>
      <c r="G25" s="211">
        <v>13800</v>
      </c>
      <c r="H25" s="212"/>
      <c r="I25" s="212"/>
      <c r="J25" s="212"/>
      <c r="K25" s="212"/>
      <c r="L25" s="212"/>
      <c r="M25" s="212"/>
      <c r="N25" s="213"/>
      <c r="O25" s="285">
        <f t="shared" si="0"/>
        <v>85</v>
      </c>
      <c r="P25" s="286"/>
      <c r="Q25" s="286"/>
      <c r="R25" s="286"/>
      <c r="S25" s="287"/>
      <c r="T25" s="282" t="s">
        <v>286</v>
      </c>
      <c r="U25" s="283"/>
      <c r="V25" s="283"/>
      <c r="W25" s="284"/>
      <c r="X25" s="282" t="s">
        <v>322</v>
      </c>
      <c r="Y25" s="283"/>
      <c r="Z25" s="283"/>
      <c r="AA25" s="283"/>
      <c r="AB25" s="283"/>
      <c r="AC25" s="283"/>
      <c r="AD25" s="284"/>
      <c r="AE25" s="282" t="s">
        <v>291</v>
      </c>
      <c r="AF25" s="283"/>
      <c r="AG25" s="283"/>
      <c r="AH25" s="283"/>
      <c r="AI25" s="283"/>
      <c r="AJ25" s="283"/>
      <c r="AK25" s="284"/>
      <c r="AL25" s="211">
        <v>40219</v>
      </c>
      <c r="AM25" s="212"/>
      <c r="AN25" s="212"/>
      <c r="AO25" s="212"/>
      <c r="AP25" s="212"/>
      <c r="AQ25" s="212"/>
      <c r="AR25" s="212"/>
      <c r="AS25" s="213"/>
      <c r="AT25" s="285">
        <f t="shared" si="1"/>
        <v>72</v>
      </c>
      <c r="AU25" s="286"/>
      <c r="AV25" s="286"/>
      <c r="AW25" s="286"/>
      <c r="AX25" s="287"/>
      <c r="AY25" s="214" t="s">
        <v>246</v>
      </c>
      <c r="AZ25" s="215"/>
      <c r="BA25" s="215"/>
      <c r="BB25" s="215"/>
      <c r="BC25" s="215"/>
      <c r="BD25" s="215"/>
      <c r="BE25" s="216"/>
      <c r="BF25" s="192" t="s">
        <v>175</v>
      </c>
      <c r="BG25" s="193"/>
      <c r="BH25" s="193"/>
      <c r="BI25" s="193"/>
      <c r="BJ25" s="193"/>
      <c r="BK25" s="193"/>
      <c r="BL25" s="193"/>
      <c r="BM25" s="194"/>
      <c r="BN25" s="308"/>
      <c r="BO25" s="309"/>
      <c r="BP25" s="309"/>
      <c r="BQ25" s="309"/>
      <c r="BR25" s="309"/>
      <c r="BS25" s="309"/>
      <c r="BT25" s="309"/>
      <c r="BU25" s="309"/>
      <c r="BV25" s="310"/>
      <c r="BW25" s="139" t="str">
        <f t="shared" si="2"/>
        <v/>
      </c>
      <c r="BX25" s="4"/>
      <c r="BY25" s="16">
        <f t="shared" si="3"/>
        <v>1</v>
      </c>
      <c r="BZ25" s="7">
        <f t="shared" si="4"/>
        <v>1</v>
      </c>
      <c r="CA25" s="7">
        <f t="shared" si="5"/>
        <v>1</v>
      </c>
      <c r="CB25" s="7">
        <f t="shared" si="6"/>
        <v>1</v>
      </c>
      <c r="CC25" s="7">
        <f t="shared" si="7"/>
        <v>1</v>
      </c>
      <c r="CD25" s="7">
        <f t="shared" si="8"/>
        <v>1</v>
      </c>
      <c r="CE25" s="7">
        <f t="shared" si="9"/>
        <v>1</v>
      </c>
      <c r="CF25" s="8">
        <f t="shared" si="10"/>
        <v>1</v>
      </c>
      <c r="CG25" s="79">
        <f t="shared" si="11"/>
        <v>85</v>
      </c>
      <c r="CH25" s="80">
        <f t="shared" si="12"/>
        <v>8</v>
      </c>
      <c r="CI25" s="81">
        <f t="shared" si="13"/>
        <v>19</v>
      </c>
      <c r="CM25" s="7" t="str">
        <f t="shared" si="14"/>
        <v>122</v>
      </c>
      <c r="CN25" s="7">
        <f>IF(CM25="","",IF(COUNTIF(CM25:$CM$168,CM25)&gt;1,0,1))</f>
        <v>1</v>
      </c>
    </row>
    <row r="26" spans="1:92" ht="30" customHeight="1" x14ac:dyDescent="0.15">
      <c r="A26" s="5" t="str">
        <f t="shared" si="15"/>
        <v/>
      </c>
      <c r="B26" s="262"/>
      <c r="C26" s="263"/>
      <c r="D26" s="263"/>
      <c r="E26" s="263"/>
      <c r="F26" s="264"/>
      <c r="G26" s="294"/>
      <c r="H26" s="295"/>
      <c r="I26" s="295"/>
      <c r="J26" s="295"/>
      <c r="K26" s="295"/>
      <c r="L26" s="295"/>
      <c r="M26" s="295"/>
      <c r="N26" s="296"/>
      <c r="O26" s="217" t="str">
        <f t="shared" ref="O26:O32" si="16">IF(G26=0,"",DATEDIF(G26,$AL$2,"Y"))</f>
        <v/>
      </c>
      <c r="P26" s="218"/>
      <c r="Q26" s="218"/>
      <c r="R26" s="218"/>
      <c r="S26" s="219"/>
      <c r="T26" s="198"/>
      <c r="U26" s="199"/>
      <c r="V26" s="199"/>
      <c r="W26" s="200"/>
      <c r="X26" s="198"/>
      <c r="Y26" s="199"/>
      <c r="Z26" s="199"/>
      <c r="AA26" s="199"/>
      <c r="AB26" s="199"/>
      <c r="AC26" s="199"/>
      <c r="AD26" s="200"/>
      <c r="AE26" s="198"/>
      <c r="AF26" s="199"/>
      <c r="AG26" s="199"/>
      <c r="AH26" s="199"/>
      <c r="AI26" s="199"/>
      <c r="AJ26" s="199"/>
      <c r="AK26" s="200"/>
      <c r="AL26" s="294"/>
      <c r="AM26" s="295"/>
      <c r="AN26" s="295"/>
      <c r="AO26" s="295"/>
      <c r="AP26" s="295"/>
      <c r="AQ26" s="295"/>
      <c r="AR26" s="295"/>
      <c r="AS26" s="296"/>
      <c r="AT26" s="217" t="str">
        <f t="shared" ref="AT26:AT32" si="17">IF(AL26=0,"",DATEDIF(G26,AL26,"Y"))</f>
        <v/>
      </c>
      <c r="AU26" s="218"/>
      <c r="AV26" s="218"/>
      <c r="AW26" s="218"/>
      <c r="AX26" s="219"/>
      <c r="AY26" s="214"/>
      <c r="AZ26" s="215"/>
      <c r="BA26" s="215"/>
      <c r="BB26" s="215"/>
      <c r="BC26" s="215"/>
      <c r="BD26" s="215"/>
      <c r="BE26" s="216"/>
      <c r="BF26" s="192"/>
      <c r="BG26" s="193"/>
      <c r="BH26" s="193"/>
      <c r="BI26" s="193"/>
      <c r="BJ26" s="193"/>
      <c r="BK26" s="193"/>
      <c r="BL26" s="193"/>
      <c r="BM26" s="194"/>
      <c r="BN26" s="195"/>
      <c r="BO26" s="196"/>
      <c r="BP26" s="196"/>
      <c r="BQ26" s="196"/>
      <c r="BR26" s="196"/>
      <c r="BS26" s="196"/>
      <c r="BT26" s="196"/>
      <c r="BU26" s="196"/>
      <c r="BV26" s="197"/>
      <c r="BW26" s="139" t="str">
        <f t="shared" si="2"/>
        <v/>
      </c>
      <c r="BX26" s="4"/>
      <c r="BY26" s="16">
        <f t="shared" si="3"/>
        <v>0</v>
      </c>
      <c r="BZ26" s="7">
        <f t="shared" si="4"/>
        <v>0</v>
      </c>
      <c r="CA26" s="7">
        <f t="shared" si="5"/>
        <v>0</v>
      </c>
      <c r="CB26" s="7">
        <f t="shared" si="6"/>
        <v>0</v>
      </c>
      <c r="CC26" s="7">
        <f t="shared" si="7"/>
        <v>0</v>
      </c>
      <c r="CD26" s="7">
        <f t="shared" si="8"/>
        <v>0</v>
      </c>
      <c r="CE26" s="7">
        <f t="shared" si="9"/>
        <v>0</v>
      </c>
      <c r="CF26" s="8">
        <f t="shared" si="10"/>
        <v>0</v>
      </c>
      <c r="CG26" s="79" t="str">
        <f t="shared" si="11"/>
        <v/>
      </c>
      <c r="CH26" s="80" t="str">
        <f t="shared" si="12"/>
        <v/>
      </c>
      <c r="CI26" s="81" t="str">
        <f t="shared" si="13"/>
        <v/>
      </c>
      <c r="CM26" s="7" t="str">
        <f t="shared" si="14"/>
        <v/>
      </c>
      <c r="CN26" s="7" t="str">
        <f>IF(CM26="","",IF(COUNTIF(CM26:$CM$168,CM26)&gt;1,0,1))</f>
        <v/>
      </c>
    </row>
    <row r="27" spans="1:92" ht="30" customHeight="1" x14ac:dyDescent="0.15">
      <c r="A27" s="5" t="str">
        <f t="shared" si="15"/>
        <v/>
      </c>
      <c r="B27" s="262"/>
      <c r="C27" s="263"/>
      <c r="D27" s="263"/>
      <c r="E27" s="263"/>
      <c r="F27" s="264"/>
      <c r="G27" s="294"/>
      <c r="H27" s="295"/>
      <c r="I27" s="295"/>
      <c r="J27" s="295"/>
      <c r="K27" s="295"/>
      <c r="L27" s="295"/>
      <c r="M27" s="295"/>
      <c r="N27" s="296"/>
      <c r="O27" s="217" t="str">
        <f t="shared" si="16"/>
        <v/>
      </c>
      <c r="P27" s="218"/>
      <c r="Q27" s="218"/>
      <c r="R27" s="218"/>
      <c r="S27" s="219"/>
      <c r="T27" s="198"/>
      <c r="U27" s="199"/>
      <c r="V27" s="199"/>
      <c r="W27" s="200"/>
      <c r="X27" s="198"/>
      <c r="Y27" s="199"/>
      <c r="Z27" s="199"/>
      <c r="AA27" s="199"/>
      <c r="AB27" s="199"/>
      <c r="AC27" s="199"/>
      <c r="AD27" s="200"/>
      <c r="AE27" s="198"/>
      <c r="AF27" s="199"/>
      <c r="AG27" s="199"/>
      <c r="AH27" s="199"/>
      <c r="AI27" s="199"/>
      <c r="AJ27" s="199"/>
      <c r="AK27" s="200"/>
      <c r="AL27" s="294"/>
      <c r="AM27" s="295"/>
      <c r="AN27" s="295"/>
      <c r="AO27" s="295"/>
      <c r="AP27" s="295"/>
      <c r="AQ27" s="295"/>
      <c r="AR27" s="295"/>
      <c r="AS27" s="296"/>
      <c r="AT27" s="217" t="str">
        <f t="shared" si="17"/>
        <v/>
      </c>
      <c r="AU27" s="218"/>
      <c r="AV27" s="218"/>
      <c r="AW27" s="218"/>
      <c r="AX27" s="219"/>
      <c r="AY27" s="214"/>
      <c r="AZ27" s="215"/>
      <c r="BA27" s="215"/>
      <c r="BB27" s="215"/>
      <c r="BC27" s="215"/>
      <c r="BD27" s="215"/>
      <c r="BE27" s="216"/>
      <c r="BF27" s="192"/>
      <c r="BG27" s="193"/>
      <c r="BH27" s="193"/>
      <c r="BI27" s="193"/>
      <c r="BJ27" s="193"/>
      <c r="BK27" s="193"/>
      <c r="BL27" s="193"/>
      <c r="BM27" s="194"/>
      <c r="BN27" s="195"/>
      <c r="BO27" s="196"/>
      <c r="BP27" s="196"/>
      <c r="BQ27" s="196"/>
      <c r="BR27" s="196"/>
      <c r="BS27" s="196"/>
      <c r="BT27" s="196"/>
      <c r="BU27" s="196"/>
      <c r="BV27" s="197"/>
      <c r="BW27" s="139" t="str">
        <f>IF(BY27+BZ27+CA27+CB27+CC27+CD27+CE27+CF27=8,"",IF(BY27+BZ27+CA27+CB27+CC27+CD27+CE27+CF27=0,"","未記入項目あり"))</f>
        <v/>
      </c>
      <c r="BX27" s="4"/>
      <c r="BY27" s="16">
        <f>IF(B27=0,0,1)</f>
        <v>0</v>
      </c>
      <c r="BZ27" s="7">
        <f>IF(G27=0,0,1)</f>
        <v>0</v>
      </c>
      <c r="CA27" s="7">
        <f>IF(T27=0,0,1)</f>
        <v>0</v>
      </c>
      <c r="CB27" s="7">
        <f>IF(X27=0,0,1)</f>
        <v>0</v>
      </c>
      <c r="CC27" s="7">
        <f>IF(AE27=0,0,1)</f>
        <v>0</v>
      </c>
      <c r="CD27" s="7">
        <f>IF(AL27=0,0,1)</f>
        <v>0</v>
      </c>
      <c r="CE27" s="7">
        <f>IF(AY27=0,0,1)</f>
        <v>0</v>
      </c>
      <c r="CF27" s="8">
        <f>IF(BF27=0,0,1)</f>
        <v>0</v>
      </c>
      <c r="CG27" s="79" t="str">
        <f t="shared" si="11"/>
        <v/>
      </c>
      <c r="CH27" s="80" t="str">
        <f t="shared" si="12"/>
        <v/>
      </c>
      <c r="CI27" s="81" t="str">
        <f t="shared" si="13"/>
        <v/>
      </c>
      <c r="CM27" s="7" t="str">
        <f t="shared" si="14"/>
        <v/>
      </c>
      <c r="CN27" s="7" t="str">
        <f>IF(CM27="","",IF(COUNTIF(CM27:$CM$168,CM27)&gt;1,0,1))</f>
        <v/>
      </c>
    </row>
    <row r="28" spans="1:92" ht="30" customHeight="1" x14ac:dyDescent="0.15">
      <c r="A28" s="5" t="str">
        <f t="shared" si="15"/>
        <v/>
      </c>
      <c r="B28" s="262"/>
      <c r="C28" s="263"/>
      <c r="D28" s="263"/>
      <c r="E28" s="263"/>
      <c r="F28" s="264"/>
      <c r="G28" s="294"/>
      <c r="H28" s="295"/>
      <c r="I28" s="295"/>
      <c r="J28" s="295"/>
      <c r="K28" s="295"/>
      <c r="L28" s="295"/>
      <c r="M28" s="295"/>
      <c r="N28" s="296"/>
      <c r="O28" s="217" t="str">
        <f t="shared" si="16"/>
        <v/>
      </c>
      <c r="P28" s="218"/>
      <c r="Q28" s="218"/>
      <c r="R28" s="218"/>
      <c r="S28" s="219"/>
      <c r="T28" s="198"/>
      <c r="U28" s="199"/>
      <c r="V28" s="199"/>
      <c r="W28" s="200"/>
      <c r="X28" s="198"/>
      <c r="Y28" s="199"/>
      <c r="Z28" s="199"/>
      <c r="AA28" s="199"/>
      <c r="AB28" s="199"/>
      <c r="AC28" s="199"/>
      <c r="AD28" s="200"/>
      <c r="AE28" s="198"/>
      <c r="AF28" s="199"/>
      <c r="AG28" s="199"/>
      <c r="AH28" s="199"/>
      <c r="AI28" s="199"/>
      <c r="AJ28" s="199"/>
      <c r="AK28" s="200"/>
      <c r="AL28" s="294"/>
      <c r="AM28" s="295"/>
      <c r="AN28" s="295"/>
      <c r="AO28" s="295"/>
      <c r="AP28" s="295"/>
      <c r="AQ28" s="295"/>
      <c r="AR28" s="295"/>
      <c r="AS28" s="296"/>
      <c r="AT28" s="217" t="str">
        <f t="shared" si="17"/>
        <v/>
      </c>
      <c r="AU28" s="218"/>
      <c r="AV28" s="218"/>
      <c r="AW28" s="218"/>
      <c r="AX28" s="219"/>
      <c r="AY28" s="214"/>
      <c r="AZ28" s="215"/>
      <c r="BA28" s="215"/>
      <c r="BB28" s="215"/>
      <c r="BC28" s="215"/>
      <c r="BD28" s="215"/>
      <c r="BE28" s="216"/>
      <c r="BF28" s="192"/>
      <c r="BG28" s="193"/>
      <c r="BH28" s="193"/>
      <c r="BI28" s="193"/>
      <c r="BJ28" s="193"/>
      <c r="BK28" s="193"/>
      <c r="BL28" s="193"/>
      <c r="BM28" s="194"/>
      <c r="BN28" s="195"/>
      <c r="BO28" s="196"/>
      <c r="BP28" s="196"/>
      <c r="BQ28" s="196"/>
      <c r="BR28" s="196"/>
      <c r="BS28" s="196"/>
      <c r="BT28" s="196"/>
      <c r="BU28" s="196"/>
      <c r="BV28" s="197"/>
      <c r="BW28" s="139" t="str">
        <f>IF(BY28+BZ28+CA28+CB28+CC28+CD28+CE28+CF28=8,"",IF(BY28+BZ28+CA28+CB28+CC28+CD28+CE28+CF28=0,"","未記入項目あり"))</f>
        <v/>
      </c>
      <c r="BX28" s="4"/>
      <c r="BY28" s="16">
        <f>IF(B28=0,0,1)</f>
        <v>0</v>
      </c>
      <c r="BZ28" s="7">
        <f>IF(G28=0,0,1)</f>
        <v>0</v>
      </c>
      <c r="CA28" s="7">
        <f>IF(T28=0,0,1)</f>
        <v>0</v>
      </c>
      <c r="CB28" s="7">
        <f>IF(X28=0,0,1)</f>
        <v>0</v>
      </c>
      <c r="CC28" s="7">
        <f>IF(AE28=0,0,1)</f>
        <v>0</v>
      </c>
      <c r="CD28" s="7">
        <f>IF(AL28=0,0,1)</f>
        <v>0</v>
      </c>
      <c r="CE28" s="7">
        <f>IF(AY28=0,0,1)</f>
        <v>0</v>
      </c>
      <c r="CF28" s="8">
        <f>IF(BF28=0,0,1)</f>
        <v>0</v>
      </c>
      <c r="CG28" s="79" t="str">
        <f t="shared" si="11"/>
        <v/>
      </c>
      <c r="CH28" s="80" t="str">
        <f t="shared" si="12"/>
        <v/>
      </c>
      <c r="CI28" s="81" t="str">
        <f t="shared" si="13"/>
        <v/>
      </c>
      <c r="CM28" s="7" t="str">
        <f t="shared" si="14"/>
        <v/>
      </c>
      <c r="CN28" s="7" t="str">
        <f>IF(CM28="","",IF(COUNTIF(CM28:$CM$168,CM28)&gt;1,0,1))</f>
        <v/>
      </c>
    </row>
    <row r="29" spans="1:92" ht="30" customHeight="1" x14ac:dyDescent="0.15">
      <c r="A29" s="5" t="str">
        <f t="shared" si="15"/>
        <v/>
      </c>
      <c r="B29" s="262"/>
      <c r="C29" s="263"/>
      <c r="D29" s="263"/>
      <c r="E29" s="263"/>
      <c r="F29" s="264"/>
      <c r="G29" s="294"/>
      <c r="H29" s="295"/>
      <c r="I29" s="295"/>
      <c r="J29" s="295"/>
      <c r="K29" s="295"/>
      <c r="L29" s="295"/>
      <c r="M29" s="295"/>
      <c r="N29" s="296"/>
      <c r="O29" s="217" t="str">
        <f t="shared" si="16"/>
        <v/>
      </c>
      <c r="P29" s="218"/>
      <c r="Q29" s="218"/>
      <c r="R29" s="218"/>
      <c r="S29" s="219"/>
      <c r="T29" s="198"/>
      <c r="U29" s="199"/>
      <c r="V29" s="199"/>
      <c r="W29" s="200"/>
      <c r="X29" s="198"/>
      <c r="Y29" s="199"/>
      <c r="Z29" s="199"/>
      <c r="AA29" s="199"/>
      <c r="AB29" s="199"/>
      <c r="AC29" s="199"/>
      <c r="AD29" s="200"/>
      <c r="AE29" s="198"/>
      <c r="AF29" s="199"/>
      <c r="AG29" s="199"/>
      <c r="AH29" s="199"/>
      <c r="AI29" s="199"/>
      <c r="AJ29" s="199"/>
      <c r="AK29" s="200"/>
      <c r="AL29" s="294"/>
      <c r="AM29" s="295"/>
      <c r="AN29" s="295"/>
      <c r="AO29" s="295"/>
      <c r="AP29" s="295"/>
      <c r="AQ29" s="295"/>
      <c r="AR29" s="295"/>
      <c r="AS29" s="296"/>
      <c r="AT29" s="217" t="str">
        <f t="shared" si="17"/>
        <v/>
      </c>
      <c r="AU29" s="218"/>
      <c r="AV29" s="218"/>
      <c r="AW29" s="218"/>
      <c r="AX29" s="219"/>
      <c r="AY29" s="214"/>
      <c r="AZ29" s="215"/>
      <c r="BA29" s="215"/>
      <c r="BB29" s="215"/>
      <c r="BC29" s="215"/>
      <c r="BD29" s="215"/>
      <c r="BE29" s="216"/>
      <c r="BF29" s="192"/>
      <c r="BG29" s="193"/>
      <c r="BH29" s="193"/>
      <c r="BI29" s="193"/>
      <c r="BJ29" s="193"/>
      <c r="BK29" s="193"/>
      <c r="BL29" s="193"/>
      <c r="BM29" s="194"/>
      <c r="BN29" s="195"/>
      <c r="BO29" s="196"/>
      <c r="BP29" s="196"/>
      <c r="BQ29" s="196"/>
      <c r="BR29" s="196"/>
      <c r="BS29" s="196"/>
      <c r="BT29" s="196"/>
      <c r="BU29" s="196"/>
      <c r="BV29" s="197"/>
      <c r="BW29" s="139" t="str">
        <f>IF(BY29+BZ29+CA29+CB29+CC29+CD29+CE29+CF29=8,"",IF(BY29+BZ29+CA29+CB29+CC29+CD29+CE29+CF29=0,"","未記入項目あり"))</f>
        <v/>
      </c>
      <c r="BX29" s="4"/>
      <c r="BY29" s="16">
        <f>IF(B29=0,0,1)</f>
        <v>0</v>
      </c>
      <c r="BZ29" s="7">
        <f>IF(G29=0,0,1)</f>
        <v>0</v>
      </c>
      <c r="CA29" s="7">
        <f>IF(T29=0,0,1)</f>
        <v>0</v>
      </c>
      <c r="CB29" s="7">
        <f>IF(X29=0,0,1)</f>
        <v>0</v>
      </c>
      <c r="CC29" s="7">
        <f>IF(AE29=0,0,1)</f>
        <v>0</v>
      </c>
      <c r="CD29" s="7">
        <f>IF(AL29=0,0,1)</f>
        <v>0</v>
      </c>
      <c r="CE29" s="7">
        <f>IF(AY29=0,0,1)</f>
        <v>0</v>
      </c>
      <c r="CF29" s="8">
        <f>IF(BF29=0,0,1)</f>
        <v>0</v>
      </c>
      <c r="CG29" s="79" t="str">
        <f t="shared" si="11"/>
        <v/>
      </c>
      <c r="CH29" s="80" t="str">
        <f t="shared" si="12"/>
        <v/>
      </c>
      <c r="CI29" s="81" t="str">
        <f t="shared" si="13"/>
        <v/>
      </c>
      <c r="CM29" s="7" t="str">
        <f t="shared" si="14"/>
        <v/>
      </c>
      <c r="CN29" s="7" t="str">
        <f>IF(CM29="","",IF(COUNTIF(CM29:$CM$168,CM29)&gt;1,0,1))</f>
        <v/>
      </c>
    </row>
    <row r="30" spans="1:92" ht="30" customHeight="1" x14ac:dyDescent="0.15">
      <c r="A30" s="5" t="str">
        <f t="shared" si="15"/>
        <v/>
      </c>
      <c r="B30" s="262"/>
      <c r="C30" s="263"/>
      <c r="D30" s="263"/>
      <c r="E30" s="263"/>
      <c r="F30" s="264"/>
      <c r="G30" s="294"/>
      <c r="H30" s="295"/>
      <c r="I30" s="295"/>
      <c r="J30" s="295"/>
      <c r="K30" s="295"/>
      <c r="L30" s="295"/>
      <c r="M30" s="295"/>
      <c r="N30" s="296"/>
      <c r="O30" s="217" t="str">
        <f t="shared" si="16"/>
        <v/>
      </c>
      <c r="P30" s="218"/>
      <c r="Q30" s="218"/>
      <c r="R30" s="218"/>
      <c r="S30" s="219"/>
      <c r="T30" s="198"/>
      <c r="U30" s="199"/>
      <c r="V30" s="199"/>
      <c r="W30" s="200"/>
      <c r="X30" s="198"/>
      <c r="Y30" s="199"/>
      <c r="Z30" s="199"/>
      <c r="AA30" s="199"/>
      <c r="AB30" s="199"/>
      <c r="AC30" s="199"/>
      <c r="AD30" s="200"/>
      <c r="AE30" s="198"/>
      <c r="AF30" s="199"/>
      <c r="AG30" s="199"/>
      <c r="AH30" s="199"/>
      <c r="AI30" s="199"/>
      <c r="AJ30" s="199"/>
      <c r="AK30" s="200"/>
      <c r="AL30" s="294"/>
      <c r="AM30" s="295"/>
      <c r="AN30" s="295"/>
      <c r="AO30" s="295"/>
      <c r="AP30" s="295"/>
      <c r="AQ30" s="295"/>
      <c r="AR30" s="295"/>
      <c r="AS30" s="296"/>
      <c r="AT30" s="217" t="str">
        <f t="shared" si="17"/>
        <v/>
      </c>
      <c r="AU30" s="218"/>
      <c r="AV30" s="218"/>
      <c r="AW30" s="218"/>
      <c r="AX30" s="219"/>
      <c r="AY30" s="214"/>
      <c r="AZ30" s="215"/>
      <c r="BA30" s="215"/>
      <c r="BB30" s="215"/>
      <c r="BC30" s="215"/>
      <c r="BD30" s="215"/>
      <c r="BE30" s="216"/>
      <c r="BF30" s="192"/>
      <c r="BG30" s="193"/>
      <c r="BH30" s="193"/>
      <c r="BI30" s="193"/>
      <c r="BJ30" s="193"/>
      <c r="BK30" s="193"/>
      <c r="BL30" s="193"/>
      <c r="BM30" s="194"/>
      <c r="BN30" s="195"/>
      <c r="BO30" s="196"/>
      <c r="BP30" s="196"/>
      <c r="BQ30" s="196"/>
      <c r="BR30" s="196"/>
      <c r="BS30" s="196"/>
      <c r="BT30" s="196"/>
      <c r="BU30" s="196"/>
      <c r="BV30" s="197"/>
      <c r="BW30" s="139" t="str">
        <f t="shared" si="2"/>
        <v/>
      </c>
      <c r="BX30" s="4"/>
      <c r="BY30" s="16">
        <f t="shared" si="3"/>
        <v>0</v>
      </c>
      <c r="BZ30" s="7">
        <f t="shared" si="4"/>
        <v>0</v>
      </c>
      <c r="CA30" s="7">
        <f t="shared" si="5"/>
        <v>0</v>
      </c>
      <c r="CB30" s="7">
        <f t="shared" si="6"/>
        <v>0</v>
      </c>
      <c r="CC30" s="7">
        <f t="shared" si="7"/>
        <v>0</v>
      </c>
      <c r="CD30" s="7">
        <f t="shared" si="8"/>
        <v>0</v>
      </c>
      <c r="CE30" s="7">
        <f t="shared" si="9"/>
        <v>0</v>
      </c>
      <c r="CF30" s="8">
        <f t="shared" si="10"/>
        <v>0</v>
      </c>
      <c r="CG30" s="79" t="str">
        <f t="shared" si="11"/>
        <v/>
      </c>
      <c r="CH30" s="80" t="str">
        <f t="shared" si="12"/>
        <v/>
      </c>
      <c r="CI30" s="81" t="str">
        <f t="shared" si="13"/>
        <v/>
      </c>
      <c r="CM30" s="7" t="str">
        <f t="shared" si="14"/>
        <v/>
      </c>
      <c r="CN30" s="7" t="str">
        <f>IF(CM30="","",IF(COUNTIF(CM30:$CM$168,CM30)&gt;1,0,1))</f>
        <v/>
      </c>
    </row>
    <row r="31" spans="1:92" ht="30" customHeight="1" x14ac:dyDescent="0.15">
      <c r="A31" s="5" t="str">
        <f t="shared" si="15"/>
        <v/>
      </c>
      <c r="B31" s="262"/>
      <c r="C31" s="263"/>
      <c r="D31" s="263"/>
      <c r="E31" s="263"/>
      <c r="F31" s="264"/>
      <c r="G31" s="294"/>
      <c r="H31" s="295"/>
      <c r="I31" s="295"/>
      <c r="J31" s="295"/>
      <c r="K31" s="295"/>
      <c r="L31" s="295"/>
      <c r="M31" s="295"/>
      <c r="N31" s="296"/>
      <c r="O31" s="217" t="str">
        <f t="shared" si="16"/>
        <v/>
      </c>
      <c r="P31" s="218"/>
      <c r="Q31" s="218"/>
      <c r="R31" s="218"/>
      <c r="S31" s="219"/>
      <c r="T31" s="198"/>
      <c r="U31" s="199"/>
      <c r="V31" s="199"/>
      <c r="W31" s="200"/>
      <c r="X31" s="198"/>
      <c r="Y31" s="199"/>
      <c r="Z31" s="199"/>
      <c r="AA31" s="199"/>
      <c r="AB31" s="199"/>
      <c r="AC31" s="199"/>
      <c r="AD31" s="200"/>
      <c r="AE31" s="198"/>
      <c r="AF31" s="199"/>
      <c r="AG31" s="199"/>
      <c r="AH31" s="199"/>
      <c r="AI31" s="199"/>
      <c r="AJ31" s="199"/>
      <c r="AK31" s="200"/>
      <c r="AL31" s="294"/>
      <c r="AM31" s="295"/>
      <c r="AN31" s="295"/>
      <c r="AO31" s="295"/>
      <c r="AP31" s="295"/>
      <c r="AQ31" s="295"/>
      <c r="AR31" s="295"/>
      <c r="AS31" s="296"/>
      <c r="AT31" s="217" t="str">
        <f t="shared" si="17"/>
        <v/>
      </c>
      <c r="AU31" s="218"/>
      <c r="AV31" s="218"/>
      <c r="AW31" s="218"/>
      <c r="AX31" s="219"/>
      <c r="AY31" s="214"/>
      <c r="AZ31" s="215"/>
      <c r="BA31" s="215"/>
      <c r="BB31" s="215"/>
      <c r="BC31" s="215"/>
      <c r="BD31" s="215"/>
      <c r="BE31" s="216"/>
      <c r="BF31" s="192"/>
      <c r="BG31" s="193"/>
      <c r="BH31" s="193"/>
      <c r="BI31" s="193"/>
      <c r="BJ31" s="193"/>
      <c r="BK31" s="193"/>
      <c r="BL31" s="193"/>
      <c r="BM31" s="194"/>
      <c r="BN31" s="195"/>
      <c r="BO31" s="196"/>
      <c r="BP31" s="196"/>
      <c r="BQ31" s="196"/>
      <c r="BR31" s="196"/>
      <c r="BS31" s="196"/>
      <c r="BT31" s="196"/>
      <c r="BU31" s="196"/>
      <c r="BV31" s="197"/>
      <c r="BW31" s="139" t="str">
        <f t="shared" si="2"/>
        <v/>
      </c>
      <c r="BX31" s="4"/>
      <c r="BY31" s="16">
        <f t="shared" si="3"/>
        <v>0</v>
      </c>
      <c r="BZ31" s="7">
        <f t="shared" si="4"/>
        <v>0</v>
      </c>
      <c r="CA31" s="7">
        <f t="shared" si="5"/>
        <v>0</v>
      </c>
      <c r="CB31" s="7">
        <f t="shared" si="6"/>
        <v>0</v>
      </c>
      <c r="CC31" s="7">
        <f t="shared" si="7"/>
        <v>0</v>
      </c>
      <c r="CD31" s="7">
        <f t="shared" si="8"/>
        <v>0</v>
      </c>
      <c r="CE31" s="7">
        <f t="shared" si="9"/>
        <v>0</v>
      </c>
      <c r="CF31" s="8">
        <f t="shared" si="10"/>
        <v>0</v>
      </c>
      <c r="CG31" s="79" t="str">
        <f t="shared" si="11"/>
        <v/>
      </c>
      <c r="CH31" s="80" t="str">
        <f t="shared" si="12"/>
        <v/>
      </c>
      <c r="CI31" s="81" t="str">
        <f t="shared" si="13"/>
        <v/>
      </c>
      <c r="CM31" s="7" t="str">
        <f t="shared" si="14"/>
        <v/>
      </c>
      <c r="CN31" s="7" t="str">
        <f>IF(CM31="","",IF(COUNTIF(CM31:$CM$168,CM31)&gt;1,0,1))</f>
        <v/>
      </c>
    </row>
    <row r="32" spans="1:92" ht="30" customHeight="1" thickBot="1" x14ac:dyDescent="0.2">
      <c r="A32" s="5" t="str">
        <f t="shared" si="15"/>
        <v/>
      </c>
      <c r="B32" s="262"/>
      <c r="C32" s="263"/>
      <c r="D32" s="263"/>
      <c r="E32" s="263"/>
      <c r="F32" s="264"/>
      <c r="G32" s="294"/>
      <c r="H32" s="295"/>
      <c r="I32" s="295"/>
      <c r="J32" s="295"/>
      <c r="K32" s="295"/>
      <c r="L32" s="295"/>
      <c r="M32" s="295"/>
      <c r="N32" s="296"/>
      <c r="O32" s="217" t="str">
        <f t="shared" si="16"/>
        <v/>
      </c>
      <c r="P32" s="218"/>
      <c r="Q32" s="218"/>
      <c r="R32" s="218"/>
      <c r="S32" s="219"/>
      <c r="T32" s="256"/>
      <c r="U32" s="257"/>
      <c r="V32" s="257"/>
      <c r="W32" s="258"/>
      <c r="X32" s="256"/>
      <c r="Y32" s="257"/>
      <c r="Z32" s="257"/>
      <c r="AA32" s="257"/>
      <c r="AB32" s="257"/>
      <c r="AC32" s="257"/>
      <c r="AD32" s="258"/>
      <c r="AE32" s="256"/>
      <c r="AF32" s="257"/>
      <c r="AG32" s="257"/>
      <c r="AH32" s="257"/>
      <c r="AI32" s="257"/>
      <c r="AJ32" s="257"/>
      <c r="AK32" s="258"/>
      <c r="AL32" s="294"/>
      <c r="AM32" s="295"/>
      <c r="AN32" s="295"/>
      <c r="AO32" s="295"/>
      <c r="AP32" s="295"/>
      <c r="AQ32" s="295"/>
      <c r="AR32" s="295"/>
      <c r="AS32" s="296"/>
      <c r="AT32" s="217" t="str">
        <f t="shared" si="17"/>
        <v/>
      </c>
      <c r="AU32" s="218"/>
      <c r="AV32" s="218"/>
      <c r="AW32" s="218"/>
      <c r="AX32" s="219"/>
      <c r="AY32" s="259"/>
      <c r="AZ32" s="260"/>
      <c r="BA32" s="260"/>
      <c r="BB32" s="260"/>
      <c r="BC32" s="260"/>
      <c r="BD32" s="260"/>
      <c r="BE32" s="261"/>
      <c r="BF32" s="240"/>
      <c r="BG32" s="241"/>
      <c r="BH32" s="241"/>
      <c r="BI32" s="241"/>
      <c r="BJ32" s="241"/>
      <c r="BK32" s="241"/>
      <c r="BL32" s="241"/>
      <c r="BM32" s="242"/>
      <c r="BN32" s="243"/>
      <c r="BO32" s="244"/>
      <c r="BP32" s="244"/>
      <c r="BQ32" s="244"/>
      <c r="BR32" s="244"/>
      <c r="BS32" s="244"/>
      <c r="BT32" s="244"/>
      <c r="BU32" s="244"/>
      <c r="BV32" s="245"/>
      <c r="BW32" s="139" t="str">
        <f t="shared" si="2"/>
        <v/>
      </c>
      <c r="BX32" s="4"/>
      <c r="BY32" s="18">
        <f t="shared" si="3"/>
        <v>0</v>
      </c>
      <c r="BZ32" s="38">
        <f t="shared" si="4"/>
        <v>0</v>
      </c>
      <c r="CA32" s="38">
        <f t="shared" si="5"/>
        <v>0</v>
      </c>
      <c r="CB32" s="38">
        <f t="shared" si="6"/>
        <v>0</v>
      </c>
      <c r="CC32" s="38">
        <f t="shared" si="7"/>
        <v>0</v>
      </c>
      <c r="CD32" s="38">
        <f t="shared" si="8"/>
        <v>0</v>
      </c>
      <c r="CE32" s="38">
        <f t="shared" si="9"/>
        <v>0</v>
      </c>
      <c r="CF32" s="39">
        <f t="shared" si="10"/>
        <v>0</v>
      </c>
      <c r="CG32" s="41" t="str">
        <f t="shared" si="11"/>
        <v/>
      </c>
      <c r="CH32" s="42" t="str">
        <f t="shared" si="12"/>
        <v/>
      </c>
      <c r="CI32" s="85" t="str">
        <f t="shared" si="13"/>
        <v/>
      </c>
      <c r="CM32" s="7" t="str">
        <f t="shared" si="14"/>
        <v/>
      </c>
      <c r="CN32" s="7" t="str">
        <f>IF(CM32="","",IF(COUNTIF(CM32:$CM$168,CM32)&gt;1,0,1))</f>
        <v/>
      </c>
    </row>
    <row r="33" spans="1:92" ht="30" hidden="1" customHeight="1" thickBot="1" x14ac:dyDescent="0.2">
      <c r="B33" s="150"/>
      <c r="C33" s="150"/>
      <c r="D33" s="150"/>
      <c r="E33" s="150"/>
      <c r="F33" s="150"/>
      <c r="G33" s="151"/>
      <c r="H33" s="151"/>
      <c r="I33" s="151"/>
      <c r="J33" s="151"/>
      <c r="K33" s="151"/>
      <c r="L33" s="151"/>
      <c r="M33" s="151"/>
      <c r="N33" s="151"/>
      <c r="O33" s="152"/>
      <c r="P33" s="152"/>
      <c r="Q33" s="152"/>
      <c r="R33" s="152"/>
      <c r="S33" s="152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1"/>
      <c r="AM33" s="151"/>
      <c r="AN33" s="151"/>
      <c r="AO33" s="151"/>
      <c r="AP33" s="151"/>
      <c r="AQ33" s="151"/>
      <c r="AR33" s="151"/>
      <c r="AS33" s="151"/>
      <c r="AT33" s="152"/>
      <c r="AU33" s="152"/>
      <c r="AV33" s="152"/>
      <c r="AW33" s="152"/>
      <c r="AX33" s="152"/>
      <c r="AY33" s="153"/>
      <c r="AZ33" s="153"/>
      <c r="BA33" s="153"/>
      <c r="BB33" s="153"/>
      <c r="BC33" s="153"/>
      <c r="BD33" s="153"/>
      <c r="BE33" s="153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39"/>
      <c r="BX33" s="4"/>
      <c r="CG33" s="86"/>
      <c r="CH33" s="86"/>
      <c r="CI33" s="86"/>
      <c r="CM33" s="7"/>
      <c r="CN33" s="7"/>
    </row>
    <row r="34" spans="1:92" ht="18" customHeight="1" x14ac:dyDescent="0.15">
      <c r="B34" s="311" t="s">
        <v>355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140"/>
      <c r="CM34" s="7"/>
      <c r="CN34" s="7"/>
    </row>
    <row r="35" spans="1:92" ht="18" customHeight="1" thickBot="1" x14ac:dyDescent="0.2">
      <c r="B35" s="191" t="s">
        <v>77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40"/>
      <c r="CM35" s="7"/>
      <c r="CN35" s="7"/>
    </row>
    <row r="36" spans="1:92" s="6" customFormat="1" ht="20.100000000000001" customHeight="1" thickBot="1" x14ac:dyDescent="0.2"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272">
        <f>AL2</f>
        <v>45108</v>
      </c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141"/>
      <c r="BY36" s="230">
        <f>IF(BY3=0,1,ROUNDUP(BY3/25,0))</f>
        <v>1</v>
      </c>
      <c r="BZ36" s="231"/>
      <c r="CA36" s="231"/>
      <c r="CB36" s="231"/>
      <c r="CC36" s="231"/>
      <c r="CD36" s="232" t="s">
        <v>103</v>
      </c>
      <c r="CE36" s="233"/>
      <c r="CF36" s="234"/>
      <c r="CM36" s="11"/>
      <c r="CN36" s="11"/>
    </row>
    <row r="37" spans="1:92" ht="12.75" thickBot="1" x14ac:dyDescent="0.2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273" t="s">
        <v>4</v>
      </c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274" t="str">
        <f>AY3</f>
        <v>有料老人ホーム　○○○</v>
      </c>
      <c r="AZ37" s="274"/>
      <c r="BA37" s="274"/>
      <c r="BB37" s="274"/>
      <c r="BC37" s="274"/>
      <c r="BD37" s="274"/>
      <c r="BE37" s="274"/>
      <c r="BF37" s="274"/>
      <c r="BG37" s="274"/>
      <c r="BH37" s="274"/>
      <c r="BI37" s="274"/>
      <c r="BJ37" s="274"/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140"/>
      <c r="BY37" s="220">
        <f>SUM(BY38:CC38)</f>
        <v>18</v>
      </c>
      <c r="BZ37" s="221"/>
      <c r="CA37" s="221"/>
      <c r="CB37" s="221"/>
      <c r="CC37" s="223"/>
      <c r="CD37" s="224" t="s">
        <v>100</v>
      </c>
      <c r="CE37" s="225"/>
      <c r="CF37" s="226"/>
      <c r="CG37" s="9" t="e">
        <f>#REF!</f>
        <v>#REF!</v>
      </c>
      <c r="CM37" s="7"/>
      <c r="CN37" s="7"/>
    </row>
    <row r="38" spans="1:92" ht="12.75" thickBot="1" x14ac:dyDescent="0.2">
      <c r="B38" s="210" t="s">
        <v>336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140"/>
      <c r="BY38" s="41">
        <f>BY4</f>
        <v>18</v>
      </c>
      <c r="BZ38" s="42">
        <f>BZ4</f>
        <v>0</v>
      </c>
      <c r="CA38" s="42">
        <f>CA4</f>
        <v>0</v>
      </c>
      <c r="CB38" s="42">
        <f>CB4</f>
        <v>0</v>
      </c>
      <c r="CC38" s="43">
        <f>CC4</f>
        <v>0</v>
      </c>
      <c r="CD38" s="227" t="s">
        <v>101</v>
      </c>
      <c r="CE38" s="228"/>
      <c r="CF38" s="229"/>
      <c r="CG38" s="9">
        <f>COUNTA(B42:B66)</f>
        <v>0</v>
      </c>
      <c r="CH38" s="5" t="s">
        <v>102</v>
      </c>
      <c r="CM38" s="7"/>
      <c r="CN38" s="7"/>
    </row>
    <row r="39" spans="1:92" s="6" customFormat="1" ht="18" customHeight="1" x14ac:dyDescent="0.15">
      <c r="B39" s="275" t="s">
        <v>54</v>
      </c>
      <c r="C39" s="205"/>
      <c r="D39" s="205"/>
      <c r="E39" s="205"/>
      <c r="F39" s="206"/>
      <c r="G39" s="204" t="s">
        <v>51</v>
      </c>
      <c r="H39" s="205"/>
      <c r="I39" s="205"/>
      <c r="J39" s="205"/>
      <c r="K39" s="205"/>
      <c r="L39" s="205"/>
      <c r="M39" s="205"/>
      <c r="N39" s="206"/>
      <c r="O39" s="204" t="s">
        <v>49</v>
      </c>
      <c r="P39" s="205"/>
      <c r="Q39" s="205"/>
      <c r="R39" s="205"/>
      <c r="S39" s="206"/>
      <c r="T39" s="204" t="s">
        <v>39</v>
      </c>
      <c r="U39" s="205"/>
      <c r="V39" s="205"/>
      <c r="W39" s="206"/>
      <c r="X39" s="204" t="s">
        <v>19</v>
      </c>
      <c r="Y39" s="205"/>
      <c r="Z39" s="205"/>
      <c r="AA39" s="205"/>
      <c r="AB39" s="205"/>
      <c r="AC39" s="205"/>
      <c r="AD39" s="206"/>
      <c r="AE39" s="204" t="s">
        <v>6</v>
      </c>
      <c r="AF39" s="205"/>
      <c r="AG39" s="205"/>
      <c r="AH39" s="205"/>
      <c r="AI39" s="205"/>
      <c r="AJ39" s="205"/>
      <c r="AK39" s="206"/>
      <c r="AL39" s="204" t="s">
        <v>2</v>
      </c>
      <c r="AM39" s="205"/>
      <c r="AN39" s="205"/>
      <c r="AO39" s="205"/>
      <c r="AP39" s="205"/>
      <c r="AQ39" s="205"/>
      <c r="AR39" s="205"/>
      <c r="AS39" s="206"/>
      <c r="AT39" s="276" t="s">
        <v>50</v>
      </c>
      <c r="AU39" s="277"/>
      <c r="AV39" s="277"/>
      <c r="AW39" s="277"/>
      <c r="AX39" s="278"/>
      <c r="AY39" s="204" t="s">
        <v>52</v>
      </c>
      <c r="AZ39" s="205"/>
      <c r="BA39" s="205"/>
      <c r="BB39" s="205"/>
      <c r="BC39" s="205"/>
      <c r="BD39" s="205"/>
      <c r="BE39" s="206"/>
      <c r="BF39" s="204" t="s">
        <v>56</v>
      </c>
      <c r="BG39" s="205"/>
      <c r="BH39" s="205"/>
      <c r="BI39" s="205"/>
      <c r="BJ39" s="205"/>
      <c r="BK39" s="205"/>
      <c r="BL39" s="205"/>
      <c r="BM39" s="206"/>
      <c r="BN39" s="204" t="s">
        <v>7</v>
      </c>
      <c r="BO39" s="205"/>
      <c r="BP39" s="205"/>
      <c r="BQ39" s="205"/>
      <c r="BR39" s="205"/>
      <c r="BS39" s="205"/>
      <c r="BT39" s="205"/>
      <c r="BU39" s="205"/>
      <c r="BV39" s="269"/>
      <c r="BW39" s="141"/>
      <c r="BY39" s="220" t="s">
        <v>84</v>
      </c>
      <c r="BZ39" s="221"/>
      <c r="CA39" s="221"/>
      <c r="CB39" s="221"/>
      <c r="CC39" s="221"/>
      <c r="CD39" s="221"/>
      <c r="CE39" s="221"/>
      <c r="CF39" s="222"/>
      <c r="CG39" s="220" t="s">
        <v>49</v>
      </c>
      <c r="CH39" s="221"/>
      <c r="CI39" s="222"/>
      <c r="CM39" s="11"/>
      <c r="CN39" s="11"/>
    </row>
    <row r="40" spans="1:92" ht="18" customHeight="1" thickBot="1" x14ac:dyDescent="0.2">
      <c r="B40" s="265" t="s">
        <v>55</v>
      </c>
      <c r="C40" s="208"/>
      <c r="D40" s="208"/>
      <c r="E40" s="208"/>
      <c r="F40" s="209"/>
      <c r="G40" s="207"/>
      <c r="H40" s="208"/>
      <c r="I40" s="208"/>
      <c r="J40" s="208"/>
      <c r="K40" s="208"/>
      <c r="L40" s="208"/>
      <c r="M40" s="208"/>
      <c r="N40" s="209"/>
      <c r="O40" s="207"/>
      <c r="P40" s="208"/>
      <c r="Q40" s="208"/>
      <c r="R40" s="208"/>
      <c r="S40" s="209"/>
      <c r="T40" s="207"/>
      <c r="U40" s="208"/>
      <c r="V40" s="208"/>
      <c r="W40" s="209"/>
      <c r="X40" s="266" t="s">
        <v>215</v>
      </c>
      <c r="Y40" s="267"/>
      <c r="Z40" s="267"/>
      <c r="AA40" s="267"/>
      <c r="AB40" s="267"/>
      <c r="AC40" s="267"/>
      <c r="AD40" s="268"/>
      <c r="AE40" s="207" t="s">
        <v>5</v>
      </c>
      <c r="AF40" s="208"/>
      <c r="AG40" s="208"/>
      <c r="AH40" s="208"/>
      <c r="AI40" s="208"/>
      <c r="AJ40" s="208"/>
      <c r="AK40" s="209"/>
      <c r="AL40" s="207" t="s">
        <v>3</v>
      </c>
      <c r="AM40" s="208"/>
      <c r="AN40" s="208"/>
      <c r="AO40" s="208"/>
      <c r="AP40" s="208"/>
      <c r="AQ40" s="208"/>
      <c r="AR40" s="208"/>
      <c r="AS40" s="209"/>
      <c r="AT40" s="207" t="s">
        <v>49</v>
      </c>
      <c r="AU40" s="208"/>
      <c r="AV40" s="208"/>
      <c r="AW40" s="208"/>
      <c r="AX40" s="209"/>
      <c r="AY40" s="207" t="s">
        <v>53</v>
      </c>
      <c r="AZ40" s="208"/>
      <c r="BA40" s="208"/>
      <c r="BB40" s="208"/>
      <c r="BC40" s="208"/>
      <c r="BD40" s="208"/>
      <c r="BE40" s="209"/>
      <c r="BF40" s="207" t="s">
        <v>57</v>
      </c>
      <c r="BG40" s="208"/>
      <c r="BH40" s="208"/>
      <c r="BI40" s="208"/>
      <c r="BJ40" s="208"/>
      <c r="BK40" s="208"/>
      <c r="BL40" s="208"/>
      <c r="BM40" s="209"/>
      <c r="BN40" s="207"/>
      <c r="BO40" s="208"/>
      <c r="BP40" s="208"/>
      <c r="BQ40" s="208"/>
      <c r="BR40" s="208"/>
      <c r="BS40" s="208"/>
      <c r="BT40" s="208"/>
      <c r="BU40" s="208"/>
      <c r="BV40" s="270"/>
      <c r="BW40" s="140"/>
      <c r="BY40" s="16" t="s">
        <v>92</v>
      </c>
      <c r="BZ40" s="7" t="s">
        <v>85</v>
      </c>
      <c r="CA40" s="7" t="s">
        <v>86</v>
      </c>
      <c r="CB40" s="7" t="s">
        <v>87</v>
      </c>
      <c r="CC40" s="7" t="s">
        <v>88</v>
      </c>
      <c r="CD40" s="7" t="s">
        <v>89</v>
      </c>
      <c r="CE40" s="7" t="s">
        <v>90</v>
      </c>
      <c r="CF40" s="17" t="s">
        <v>91</v>
      </c>
      <c r="CG40" s="64" t="s">
        <v>116</v>
      </c>
      <c r="CH40" s="65" t="s">
        <v>117</v>
      </c>
      <c r="CI40" s="66" t="s">
        <v>118</v>
      </c>
      <c r="CM40" s="7"/>
      <c r="CN40" s="7"/>
    </row>
    <row r="41" spans="1:92" ht="18" hidden="1" customHeight="1" thickBot="1" x14ac:dyDescent="0.2">
      <c r="B41" s="155"/>
      <c r="C41" s="156"/>
      <c r="D41" s="156"/>
      <c r="E41" s="156"/>
      <c r="F41" s="157"/>
      <c r="G41" s="158"/>
      <c r="H41" s="156"/>
      <c r="I41" s="156"/>
      <c r="J41" s="156"/>
      <c r="K41" s="156"/>
      <c r="L41" s="156"/>
      <c r="M41" s="156"/>
      <c r="N41" s="157"/>
      <c r="O41" s="158"/>
      <c r="P41" s="156"/>
      <c r="Q41" s="156"/>
      <c r="R41" s="156"/>
      <c r="S41" s="157"/>
      <c r="T41" s="158"/>
      <c r="U41" s="156"/>
      <c r="V41" s="156"/>
      <c r="W41" s="157"/>
      <c r="X41" s="159"/>
      <c r="Y41" s="160"/>
      <c r="Z41" s="160"/>
      <c r="AA41" s="160"/>
      <c r="AB41" s="160"/>
      <c r="AC41" s="160"/>
      <c r="AD41" s="161"/>
      <c r="AE41" s="158"/>
      <c r="AF41" s="156"/>
      <c r="AG41" s="156"/>
      <c r="AH41" s="156"/>
      <c r="AI41" s="156"/>
      <c r="AJ41" s="156"/>
      <c r="AK41" s="157"/>
      <c r="AL41" s="158"/>
      <c r="AM41" s="156"/>
      <c r="AN41" s="156"/>
      <c r="AO41" s="156"/>
      <c r="AP41" s="156"/>
      <c r="AQ41" s="156"/>
      <c r="AR41" s="156"/>
      <c r="AS41" s="157"/>
      <c r="AT41" s="158"/>
      <c r="AU41" s="156"/>
      <c r="AV41" s="156"/>
      <c r="AW41" s="156"/>
      <c r="AX41" s="157"/>
      <c r="AY41" s="158"/>
      <c r="AZ41" s="156"/>
      <c r="BA41" s="156"/>
      <c r="BB41" s="156"/>
      <c r="BC41" s="156"/>
      <c r="BD41" s="156"/>
      <c r="BE41" s="157"/>
      <c r="BF41" s="158"/>
      <c r="BG41" s="156"/>
      <c r="BH41" s="156"/>
      <c r="BI41" s="156"/>
      <c r="BJ41" s="156"/>
      <c r="BK41" s="156"/>
      <c r="BL41" s="156"/>
      <c r="BM41" s="157"/>
      <c r="BN41" s="158"/>
      <c r="BO41" s="156"/>
      <c r="BP41" s="156"/>
      <c r="BQ41" s="156"/>
      <c r="BR41" s="156"/>
      <c r="BS41" s="156"/>
      <c r="BT41" s="156"/>
      <c r="BU41" s="156"/>
      <c r="BV41" s="162"/>
      <c r="BW41" s="140"/>
      <c r="BY41" s="32"/>
      <c r="BZ41" s="33"/>
      <c r="CA41" s="33"/>
      <c r="CB41" s="33"/>
      <c r="CC41" s="33"/>
      <c r="CD41" s="33"/>
      <c r="CE41" s="33"/>
      <c r="CF41" s="13"/>
      <c r="CG41" s="68"/>
      <c r="CH41" s="69"/>
      <c r="CI41" s="70"/>
      <c r="CM41" s="10"/>
      <c r="CN41" s="13"/>
    </row>
    <row r="42" spans="1:92" ht="30" customHeight="1" x14ac:dyDescent="0.15">
      <c r="A42" s="5" t="str">
        <f>IF(B42=0,"",A32+1)</f>
        <v/>
      </c>
      <c r="B42" s="262"/>
      <c r="C42" s="263"/>
      <c r="D42" s="263"/>
      <c r="E42" s="263"/>
      <c r="F42" s="264"/>
      <c r="G42" s="201"/>
      <c r="H42" s="202"/>
      <c r="I42" s="202"/>
      <c r="J42" s="202"/>
      <c r="K42" s="202"/>
      <c r="L42" s="202"/>
      <c r="M42" s="202"/>
      <c r="N42" s="203"/>
      <c r="O42" s="217" t="str">
        <f>IF(G42=0,"",DATEDIF(G42,$AL$2,"Y"))</f>
        <v/>
      </c>
      <c r="P42" s="218"/>
      <c r="Q42" s="218"/>
      <c r="R42" s="218"/>
      <c r="S42" s="219"/>
      <c r="T42" s="198"/>
      <c r="U42" s="199"/>
      <c r="V42" s="199"/>
      <c r="W42" s="200"/>
      <c r="X42" s="198"/>
      <c r="Y42" s="199"/>
      <c r="Z42" s="199"/>
      <c r="AA42" s="199"/>
      <c r="AB42" s="199"/>
      <c r="AC42" s="199"/>
      <c r="AD42" s="200"/>
      <c r="AE42" s="198"/>
      <c r="AF42" s="199"/>
      <c r="AG42" s="199"/>
      <c r="AH42" s="199"/>
      <c r="AI42" s="199"/>
      <c r="AJ42" s="199"/>
      <c r="AK42" s="200"/>
      <c r="AL42" s="201"/>
      <c r="AM42" s="202"/>
      <c r="AN42" s="202"/>
      <c r="AO42" s="202"/>
      <c r="AP42" s="202"/>
      <c r="AQ42" s="202"/>
      <c r="AR42" s="202"/>
      <c r="AS42" s="203"/>
      <c r="AT42" s="217" t="str">
        <f>IF(AL42=0,"",DATEDIF(G42,AL42,"Y"))</f>
        <v/>
      </c>
      <c r="AU42" s="218"/>
      <c r="AV42" s="218"/>
      <c r="AW42" s="218"/>
      <c r="AX42" s="219"/>
      <c r="AY42" s="214"/>
      <c r="AZ42" s="215"/>
      <c r="BA42" s="215"/>
      <c r="BB42" s="215"/>
      <c r="BC42" s="215"/>
      <c r="BD42" s="215"/>
      <c r="BE42" s="216"/>
      <c r="BF42" s="192"/>
      <c r="BG42" s="193"/>
      <c r="BH42" s="193"/>
      <c r="BI42" s="193"/>
      <c r="BJ42" s="193"/>
      <c r="BK42" s="193"/>
      <c r="BL42" s="193"/>
      <c r="BM42" s="194"/>
      <c r="BN42" s="195"/>
      <c r="BO42" s="196"/>
      <c r="BP42" s="196"/>
      <c r="BQ42" s="196"/>
      <c r="BR42" s="196"/>
      <c r="BS42" s="196"/>
      <c r="BT42" s="196"/>
      <c r="BU42" s="196"/>
      <c r="BV42" s="197"/>
      <c r="BW42" s="139" t="str">
        <f>IF(BY42+BZ42+CA42+CB42+CC42+CD42+CE42+CF42=8,"",IF(BY42+BZ42+CA42+CB42+CC42+CD42+CE42+CF42=0,"","未記入項目あり"))</f>
        <v/>
      </c>
      <c r="BX42" s="4"/>
      <c r="BY42" s="16">
        <f>IF(B42=0,0,1)</f>
        <v>0</v>
      </c>
      <c r="BZ42" s="7">
        <f>IF(G42=0,0,1)</f>
        <v>0</v>
      </c>
      <c r="CA42" s="7">
        <f>IF(T42=0,0,1)</f>
        <v>0</v>
      </c>
      <c r="CB42" s="7">
        <f>IF(X42=0,0,1)</f>
        <v>0</v>
      </c>
      <c r="CC42" s="7">
        <f>IF(AE42=0,0,1)</f>
        <v>0</v>
      </c>
      <c r="CD42" s="7">
        <f>IF(AL42=0,0,1)</f>
        <v>0</v>
      </c>
      <c r="CE42" s="7">
        <f>IF(AY42=0,0,1)</f>
        <v>0</v>
      </c>
      <c r="CF42" s="17">
        <f>IF(BF42=0,0,1)</f>
        <v>0</v>
      </c>
      <c r="CG42" s="74" t="str">
        <f>IF(G42=0,"",DATEDIF(G42,$AL$2,"Y"))</f>
        <v/>
      </c>
      <c r="CH42" s="75" t="str">
        <f>IF(G42=0,"",DATEDIF(G42,$AL$2,"YM"))</f>
        <v/>
      </c>
      <c r="CI42" s="87" t="str">
        <f>IF(G42=0,"",DATEDIF(G42,$AL$2,"MD"))</f>
        <v/>
      </c>
      <c r="CJ42" s="88" t="s">
        <v>58</v>
      </c>
      <c r="CK42" s="78" t="s">
        <v>72</v>
      </c>
      <c r="CM42" s="7" t="str">
        <f>IF(B42=0,"",B42)</f>
        <v/>
      </c>
      <c r="CN42" s="7" t="str">
        <f>IF(CM42="","",IF(COUNTIF(CM42:$CM$168,CM42)&gt;1,0,1))</f>
        <v/>
      </c>
    </row>
    <row r="43" spans="1:92" ht="30" customHeight="1" x14ac:dyDescent="0.15">
      <c r="A43" s="5" t="str">
        <f t="shared" ref="A43:A66" si="18">IF(B43=0,"",A42+1)</f>
        <v/>
      </c>
      <c r="B43" s="262"/>
      <c r="C43" s="263"/>
      <c r="D43" s="263"/>
      <c r="E43" s="263"/>
      <c r="F43" s="264"/>
      <c r="G43" s="201"/>
      <c r="H43" s="202"/>
      <c r="I43" s="202"/>
      <c r="J43" s="202"/>
      <c r="K43" s="202"/>
      <c r="L43" s="202"/>
      <c r="M43" s="202"/>
      <c r="N43" s="203"/>
      <c r="O43" s="217" t="str">
        <f t="shared" ref="O43:O66" si="19">IF(G43=0,"",DATEDIF(G43,$AL$2,"Y"))</f>
        <v/>
      </c>
      <c r="P43" s="218"/>
      <c r="Q43" s="218"/>
      <c r="R43" s="218"/>
      <c r="S43" s="219"/>
      <c r="T43" s="198"/>
      <c r="U43" s="199"/>
      <c r="V43" s="199"/>
      <c r="W43" s="200"/>
      <c r="X43" s="198"/>
      <c r="Y43" s="199"/>
      <c r="Z43" s="199"/>
      <c r="AA43" s="199"/>
      <c r="AB43" s="199"/>
      <c r="AC43" s="199"/>
      <c r="AD43" s="200"/>
      <c r="AE43" s="198"/>
      <c r="AF43" s="199"/>
      <c r="AG43" s="199"/>
      <c r="AH43" s="199"/>
      <c r="AI43" s="199"/>
      <c r="AJ43" s="199"/>
      <c r="AK43" s="200"/>
      <c r="AL43" s="201"/>
      <c r="AM43" s="202"/>
      <c r="AN43" s="202"/>
      <c r="AO43" s="202"/>
      <c r="AP43" s="202"/>
      <c r="AQ43" s="202"/>
      <c r="AR43" s="202"/>
      <c r="AS43" s="203"/>
      <c r="AT43" s="217" t="str">
        <f t="shared" ref="AT43:AT66" si="20">IF(AL43=0,"",DATEDIF(G43,AL43,"Y"))</f>
        <v/>
      </c>
      <c r="AU43" s="218"/>
      <c r="AV43" s="218"/>
      <c r="AW43" s="218"/>
      <c r="AX43" s="219"/>
      <c r="AY43" s="214"/>
      <c r="AZ43" s="215"/>
      <c r="BA43" s="215"/>
      <c r="BB43" s="215"/>
      <c r="BC43" s="215"/>
      <c r="BD43" s="215"/>
      <c r="BE43" s="216"/>
      <c r="BF43" s="192"/>
      <c r="BG43" s="193"/>
      <c r="BH43" s="193"/>
      <c r="BI43" s="193"/>
      <c r="BJ43" s="193"/>
      <c r="BK43" s="193"/>
      <c r="BL43" s="193"/>
      <c r="BM43" s="194"/>
      <c r="BN43" s="195"/>
      <c r="BO43" s="196"/>
      <c r="BP43" s="196"/>
      <c r="BQ43" s="196"/>
      <c r="BR43" s="196"/>
      <c r="BS43" s="196"/>
      <c r="BT43" s="196"/>
      <c r="BU43" s="196"/>
      <c r="BV43" s="197"/>
      <c r="BW43" s="139" t="str">
        <f t="shared" ref="BW43:BW66" si="21">IF(BY43+BZ43+CA43+CB43+CC43+CD43+CE43+CF43=8,"",IF(BY43+BZ43+CA43+CB43+CC43+CD43+CE43+CF43=0,"","未記入項目あり"))</f>
        <v/>
      </c>
      <c r="BX43" s="4"/>
      <c r="BY43" s="16">
        <f t="shared" ref="BY43:BY66" si="22">IF(B43=0,0,1)</f>
        <v>0</v>
      </c>
      <c r="BZ43" s="7">
        <f t="shared" ref="BZ43:BZ66" si="23">IF(G43=0,0,1)</f>
        <v>0</v>
      </c>
      <c r="CA43" s="7">
        <f t="shared" ref="CA43:CA66" si="24">IF(T43=0,0,1)</f>
        <v>0</v>
      </c>
      <c r="CB43" s="7">
        <f t="shared" ref="CB43:CB66" si="25">IF(X43=0,0,1)</f>
        <v>0</v>
      </c>
      <c r="CC43" s="7">
        <f t="shared" ref="CC43:CC66" si="26">IF(AE43=0,0,1)</f>
        <v>0</v>
      </c>
      <c r="CD43" s="7">
        <f t="shared" ref="CD43:CD66" si="27">IF(AL43=0,0,1)</f>
        <v>0</v>
      </c>
      <c r="CE43" s="7">
        <f t="shared" ref="CE43:CE66" si="28">IF(AY43=0,0,1)</f>
        <v>0</v>
      </c>
      <c r="CF43" s="17">
        <f t="shared" ref="CF43:CF66" si="29">IF(BF43=0,0,1)</f>
        <v>0</v>
      </c>
      <c r="CG43" s="79" t="str">
        <f t="shared" ref="CG43:CG66" si="30">IF(G43=0,"",DATEDIF(G43,$AL$2,"Y"))</f>
        <v/>
      </c>
      <c r="CH43" s="80" t="str">
        <f t="shared" ref="CH43:CH66" si="31">IF(G43=0,"",DATEDIF(G43,$AL$2,"YM"))</f>
        <v/>
      </c>
      <c r="CI43" s="89" t="str">
        <f t="shared" ref="CI43:CI66" si="32">IF(G43=0,"",DATEDIF(G43,$AL$2,"MD"))</f>
        <v/>
      </c>
      <c r="CJ43" s="90" t="s">
        <v>59</v>
      </c>
      <c r="CK43" s="52" t="s">
        <v>73</v>
      </c>
      <c r="CM43" s="7" t="str">
        <f t="shared" ref="CM43:CM66" si="33">IF(B43=0,"",B43)</f>
        <v/>
      </c>
      <c r="CN43" s="7" t="str">
        <f>IF(CM43="","",IF(COUNTIF(CM43:$CM$168,CM43)&gt;1,0,1))</f>
        <v/>
      </c>
    </row>
    <row r="44" spans="1:92" ht="30" customHeight="1" x14ac:dyDescent="0.15">
      <c r="A44" s="5" t="str">
        <f t="shared" si="18"/>
        <v/>
      </c>
      <c r="B44" s="262"/>
      <c r="C44" s="263"/>
      <c r="D44" s="263"/>
      <c r="E44" s="263"/>
      <c r="F44" s="264"/>
      <c r="G44" s="201"/>
      <c r="H44" s="202"/>
      <c r="I44" s="202"/>
      <c r="J44" s="202"/>
      <c r="K44" s="202"/>
      <c r="L44" s="202"/>
      <c r="M44" s="202"/>
      <c r="N44" s="203"/>
      <c r="O44" s="217" t="str">
        <f t="shared" si="19"/>
        <v/>
      </c>
      <c r="P44" s="218"/>
      <c r="Q44" s="218"/>
      <c r="R44" s="218"/>
      <c r="S44" s="219"/>
      <c r="T44" s="198"/>
      <c r="U44" s="199"/>
      <c r="V44" s="199"/>
      <c r="W44" s="200"/>
      <c r="X44" s="198"/>
      <c r="Y44" s="199"/>
      <c r="Z44" s="199"/>
      <c r="AA44" s="199"/>
      <c r="AB44" s="199"/>
      <c r="AC44" s="199"/>
      <c r="AD44" s="200"/>
      <c r="AE44" s="198"/>
      <c r="AF44" s="199"/>
      <c r="AG44" s="199"/>
      <c r="AH44" s="199"/>
      <c r="AI44" s="199"/>
      <c r="AJ44" s="199"/>
      <c r="AK44" s="200"/>
      <c r="AL44" s="201"/>
      <c r="AM44" s="202"/>
      <c r="AN44" s="202"/>
      <c r="AO44" s="202"/>
      <c r="AP44" s="202"/>
      <c r="AQ44" s="202"/>
      <c r="AR44" s="202"/>
      <c r="AS44" s="203"/>
      <c r="AT44" s="217" t="str">
        <f t="shared" si="20"/>
        <v/>
      </c>
      <c r="AU44" s="218"/>
      <c r="AV44" s="218"/>
      <c r="AW44" s="218"/>
      <c r="AX44" s="219"/>
      <c r="AY44" s="214"/>
      <c r="AZ44" s="215"/>
      <c r="BA44" s="215"/>
      <c r="BB44" s="215"/>
      <c r="BC44" s="215"/>
      <c r="BD44" s="215"/>
      <c r="BE44" s="216"/>
      <c r="BF44" s="192"/>
      <c r="BG44" s="193"/>
      <c r="BH44" s="193"/>
      <c r="BI44" s="193"/>
      <c r="BJ44" s="193"/>
      <c r="BK44" s="193"/>
      <c r="BL44" s="193"/>
      <c r="BM44" s="194"/>
      <c r="BN44" s="195"/>
      <c r="BO44" s="196"/>
      <c r="BP44" s="196"/>
      <c r="BQ44" s="196"/>
      <c r="BR44" s="196"/>
      <c r="BS44" s="196"/>
      <c r="BT44" s="196"/>
      <c r="BU44" s="196"/>
      <c r="BV44" s="197"/>
      <c r="BW44" s="139" t="str">
        <f t="shared" si="21"/>
        <v/>
      </c>
      <c r="BX44" s="4"/>
      <c r="BY44" s="16">
        <f t="shared" si="22"/>
        <v>0</v>
      </c>
      <c r="BZ44" s="7">
        <f t="shared" si="23"/>
        <v>0</v>
      </c>
      <c r="CA44" s="7">
        <f t="shared" si="24"/>
        <v>0</v>
      </c>
      <c r="CB44" s="7">
        <f t="shared" si="25"/>
        <v>0</v>
      </c>
      <c r="CC44" s="7">
        <f t="shared" si="26"/>
        <v>0</v>
      </c>
      <c r="CD44" s="7">
        <f t="shared" si="27"/>
        <v>0</v>
      </c>
      <c r="CE44" s="7">
        <f t="shared" si="28"/>
        <v>0</v>
      </c>
      <c r="CF44" s="17">
        <f t="shared" si="29"/>
        <v>0</v>
      </c>
      <c r="CG44" s="79" t="str">
        <f t="shared" si="30"/>
        <v/>
      </c>
      <c r="CH44" s="80" t="str">
        <f t="shared" si="31"/>
        <v/>
      </c>
      <c r="CI44" s="89" t="str">
        <f t="shared" si="32"/>
        <v/>
      </c>
      <c r="CJ44" s="90" t="s">
        <v>60</v>
      </c>
      <c r="CK44" s="52" t="s">
        <v>74</v>
      </c>
      <c r="CM44" s="7" t="str">
        <f t="shared" si="33"/>
        <v/>
      </c>
      <c r="CN44" s="7" t="str">
        <f>IF(CM44="","",IF(COUNTIF(CM44:$CM$168,CM44)&gt;1,0,1))</f>
        <v/>
      </c>
    </row>
    <row r="45" spans="1:92" ht="30" customHeight="1" x14ac:dyDescent="0.15">
      <c r="A45" s="5" t="str">
        <f t="shared" si="18"/>
        <v/>
      </c>
      <c r="B45" s="262"/>
      <c r="C45" s="263"/>
      <c r="D45" s="263"/>
      <c r="E45" s="263"/>
      <c r="F45" s="264"/>
      <c r="G45" s="201"/>
      <c r="H45" s="202"/>
      <c r="I45" s="202"/>
      <c r="J45" s="202"/>
      <c r="K45" s="202"/>
      <c r="L45" s="202"/>
      <c r="M45" s="202"/>
      <c r="N45" s="203"/>
      <c r="O45" s="217" t="str">
        <f t="shared" si="19"/>
        <v/>
      </c>
      <c r="P45" s="218"/>
      <c r="Q45" s="218"/>
      <c r="R45" s="218"/>
      <c r="S45" s="219"/>
      <c r="T45" s="198"/>
      <c r="U45" s="199"/>
      <c r="V45" s="199"/>
      <c r="W45" s="200"/>
      <c r="X45" s="198"/>
      <c r="Y45" s="199"/>
      <c r="Z45" s="199"/>
      <c r="AA45" s="199"/>
      <c r="AB45" s="199"/>
      <c r="AC45" s="199"/>
      <c r="AD45" s="200"/>
      <c r="AE45" s="198"/>
      <c r="AF45" s="199"/>
      <c r="AG45" s="199"/>
      <c r="AH45" s="199"/>
      <c r="AI45" s="199"/>
      <c r="AJ45" s="199"/>
      <c r="AK45" s="200"/>
      <c r="AL45" s="201"/>
      <c r="AM45" s="202"/>
      <c r="AN45" s="202"/>
      <c r="AO45" s="202"/>
      <c r="AP45" s="202"/>
      <c r="AQ45" s="202"/>
      <c r="AR45" s="202"/>
      <c r="AS45" s="203"/>
      <c r="AT45" s="217" t="str">
        <f t="shared" si="20"/>
        <v/>
      </c>
      <c r="AU45" s="218"/>
      <c r="AV45" s="218"/>
      <c r="AW45" s="218"/>
      <c r="AX45" s="219"/>
      <c r="AY45" s="214"/>
      <c r="AZ45" s="215"/>
      <c r="BA45" s="215"/>
      <c r="BB45" s="215"/>
      <c r="BC45" s="215"/>
      <c r="BD45" s="215"/>
      <c r="BE45" s="216"/>
      <c r="BF45" s="192"/>
      <c r="BG45" s="193"/>
      <c r="BH45" s="193"/>
      <c r="BI45" s="193"/>
      <c r="BJ45" s="193"/>
      <c r="BK45" s="193"/>
      <c r="BL45" s="193"/>
      <c r="BM45" s="194"/>
      <c r="BN45" s="195"/>
      <c r="BO45" s="196"/>
      <c r="BP45" s="196"/>
      <c r="BQ45" s="196"/>
      <c r="BR45" s="196"/>
      <c r="BS45" s="196"/>
      <c r="BT45" s="196"/>
      <c r="BU45" s="196"/>
      <c r="BV45" s="197"/>
      <c r="BW45" s="139" t="str">
        <f t="shared" si="21"/>
        <v/>
      </c>
      <c r="BX45" s="4"/>
      <c r="BY45" s="16">
        <f t="shared" si="22"/>
        <v>0</v>
      </c>
      <c r="BZ45" s="7">
        <f t="shared" si="23"/>
        <v>0</v>
      </c>
      <c r="CA45" s="7">
        <f t="shared" si="24"/>
        <v>0</v>
      </c>
      <c r="CB45" s="7">
        <f t="shared" si="25"/>
        <v>0</v>
      </c>
      <c r="CC45" s="7">
        <f t="shared" si="26"/>
        <v>0</v>
      </c>
      <c r="CD45" s="7">
        <f t="shared" si="27"/>
        <v>0</v>
      </c>
      <c r="CE45" s="7">
        <f t="shared" si="28"/>
        <v>0</v>
      </c>
      <c r="CF45" s="17">
        <f t="shared" si="29"/>
        <v>0</v>
      </c>
      <c r="CG45" s="79" t="str">
        <f t="shared" si="30"/>
        <v/>
      </c>
      <c r="CH45" s="80" t="str">
        <f t="shared" si="31"/>
        <v/>
      </c>
      <c r="CI45" s="89" t="str">
        <f t="shared" si="32"/>
        <v/>
      </c>
      <c r="CJ45" s="90" t="s">
        <v>75</v>
      </c>
      <c r="CK45" s="52" t="s">
        <v>69</v>
      </c>
      <c r="CM45" s="7" t="str">
        <f t="shared" si="33"/>
        <v/>
      </c>
      <c r="CN45" s="7" t="str">
        <f>IF(CM45="","",IF(COUNTIF(CM45:$CM$168,CM45)&gt;1,0,1))</f>
        <v/>
      </c>
    </row>
    <row r="46" spans="1:92" ht="30" customHeight="1" thickBot="1" x14ac:dyDescent="0.2">
      <c r="A46" s="5" t="str">
        <f t="shared" si="18"/>
        <v/>
      </c>
      <c r="B46" s="262"/>
      <c r="C46" s="263"/>
      <c r="D46" s="263"/>
      <c r="E46" s="263"/>
      <c r="F46" s="264"/>
      <c r="G46" s="201"/>
      <c r="H46" s="202"/>
      <c r="I46" s="202"/>
      <c r="J46" s="202"/>
      <c r="K46" s="202"/>
      <c r="L46" s="202"/>
      <c r="M46" s="202"/>
      <c r="N46" s="203"/>
      <c r="O46" s="217" t="str">
        <f t="shared" si="19"/>
        <v/>
      </c>
      <c r="P46" s="218"/>
      <c r="Q46" s="218"/>
      <c r="R46" s="218"/>
      <c r="S46" s="219"/>
      <c r="T46" s="198"/>
      <c r="U46" s="199"/>
      <c r="V46" s="199"/>
      <c r="W46" s="200"/>
      <c r="X46" s="198"/>
      <c r="Y46" s="199"/>
      <c r="Z46" s="199"/>
      <c r="AA46" s="199"/>
      <c r="AB46" s="199"/>
      <c r="AC46" s="199"/>
      <c r="AD46" s="200"/>
      <c r="AE46" s="198"/>
      <c r="AF46" s="199"/>
      <c r="AG46" s="199"/>
      <c r="AH46" s="199"/>
      <c r="AI46" s="199"/>
      <c r="AJ46" s="199"/>
      <c r="AK46" s="200"/>
      <c r="AL46" s="201"/>
      <c r="AM46" s="202"/>
      <c r="AN46" s="202"/>
      <c r="AO46" s="202"/>
      <c r="AP46" s="202"/>
      <c r="AQ46" s="202"/>
      <c r="AR46" s="202"/>
      <c r="AS46" s="203"/>
      <c r="AT46" s="217" t="str">
        <f t="shared" si="20"/>
        <v/>
      </c>
      <c r="AU46" s="218"/>
      <c r="AV46" s="218"/>
      <c r="AW46" s="218"/>
      <c r="AX46" s="219"/>
      <c r="AY46" s="214"/>
      <c r="AZ46" s="215"/>
      <c r="BA46" s="215"/>
      <c r="BB46" s="215"/>
      <c r="BC46" s="215"/>
      <c r="BD46" s="215"/>
      <c r="BE46" s="216"/>
      <c r="BF46" s="192"/>
      <c r="BG46" s="193"/>
      <c r="BH46" s="193"/>
      <c r="BI46" s="193"/>
      <c r="BJ46" s="193"/>
      <c r="BK46" s="193"/>
      <c r="BL46" s="193"/>
      <c r="BM46" s="194"/>
      <c r="BN46" s="195"/>
      <c r="BO46" s="196"/>
      <c r="BP46" s="196"/>
      <c r="BQ46" s="196"/>
      <c r="BR46" s="196"/>
      <c r="BS46" s="196"/>
      <c r="BT46" s="196"/>
      <c r="BU46" s="196"/>
      <c r="BV46" s="197"/>
      <c r="BW46" s="139" t="str">
        <f t="shared" si="21"/>
        <v/>
      </c>
      <c r="BX46" s="4"/>
      <c r="BY46" s="16">
        <f t="shared" si="22"/>
        <v>0</v>
      </c>
      <c r="BZ46" s="7">
        <f t="shared" si="23"/>
        <v>0</v>
      </c>
      <c r="CA46" s="7">
        <f t="shared" si="24"/>
        <v>0</v>
      </c>
      <c r="CB46" s="7">
        <f t="shared" si="25"/>
        <v>0</v>
      </c>
      <c r="CC46" s="7">
        <f t="shared" si="26"/>
        <v>0</v>
      </c>
      <c r="CD46" s="7">
        <f t="shared" si="27"/>
        <v>0</v>
      </c>
      <c r="CE46" s="7">
        <f t="shared" si="28"/>
        <v>0</v>
      </c>
      <c r="CF46" s="17">
        <f t="shared" si="29"/>
        <v>0</v>
      </c>
      <c r="CG46" s="79" t="str">
        <f t="shared" si="30"/>
        <v/>
      </c>
      <c r="CH46" s="80" t="str">
        <f t="shared" si="31"/>
        <v/>
      </c>
      <c r="CI46" s="89" t="str">
        <f t="shared" si="32"/>
        <v/>
      </c>
      <c r="CJ46" s="90" t="s">
        <v>61</v>
      </c>
      <c r="CK46" s="54" t="s">
        <v>70</v>
      </c>
      <c r="CM46" s="7" t="str">
        <f t="shared" si="33"/>
        <v/>
      </c>
      <c r="CN46" s="7" t="str">
        <f>IF(CM46="","",IF(COUNTIF(CM46:$CM$168,CM46)&gt;1,0,1))</f>
        <v/>
      </c>
    </row>
    <row r="47" spans="1:92" ht="30" customHeight="1" x14ac:dyDescent="0.15">
      <c r="A47" s="5" t="str">
        <f t="shared" si="18"/>
        <v/>
      </c>
      <c r="B47" s="262"/>
      <c r="C47" s="263"/>
      <c r="D47" s="263"/>
      <c r="E47" s="263"/>
      <c r="F47" s="264"/>
      <c r="G47" s="201"/>
      <c r="H47" s="202"/>
      <c r="I47" s="202"/>
      <c r="J47" s="202"/>
      <c r="K47" s="202"/>
      <c r="L47" s="202"/>
      <c r="M47" s="202"/>
      <c r="N47" s="203"/>
      <c r="O47" s="217" t="str">
        <f t="shared" si="19"/>
        <v/>
      </c>
      <c r="P47" s="218"/>
      <c r="Q47" s="218"/>
      <c r="R47" s="218"/>
      <c r="S47" s="219"/>
      <c r="T47" s="198"/>
      <c r="U47" s="199"/>
      <c r="V47" s="199"/>
      <c r="W47" s="200"/>
      <c r="X47" s="198"/>
      <c r="Y47" s="199"/>
      <c r="Z47" s="199"/>
      <c r="AA47" s="199"/>
      <c r="AB47" s="199"/>
      <c r="AC47" s="199"/>
      <c r="AD47" s="200"/>
      <c r="AE47" s="198"/>
      <c r="AF47" s="199"/>
      <c r="AG47" s="199"/>
      <c r="AH47" s="199"/>
      <c r="AI47" s="199"/>
      <c r="AJ47" s="199"/>
      <c r="AK47" s="200"/>
      <c r="AL47" s="201"/>
      <c r="AM47" s="202"/>
      <c r="AN47" s="202"/>
      <c r="AO47" s="202"/>
      <c r="AP47" s="202"/>
      <c r="AQ47" s="202"/>
      <c r="AR47" s="202"/>
      <c r="AS47" s="203"/>
      <c r="AT47" s="217" t="str">
        <f t="shared" si="20"/>
        <v/>
      </c>
      <c r="AU47" s="218"/>
      <c r="AV47" s="218"/>
      <c r="AW47" s="218"/>
      <c r="AX47" s="219"/>
      <c r="AY47" s="214"/>
      <c r="AZ47" s="215"/>
      <c r="BA47" s="215"/>
      <c r="BB47" s="215"/>
      <c r="BC47" s="215"/>
      <c r="BD47" s="215"/>
      <c r="BE47" s="216"/>
      <c r="BF47" s="192"/>
      <c r="BG47" s="193"/>
      <c r="BH47" s="193"/>
      <c r="BI47" s="193"/>
      <c r="BJ47" s="193"/>
      <c r="BK47" s="193"/>
      <c r="BL47" s="193"/>
      <c r="BM47" s="194"/>
      <c r="BN47" s="195"/>
      <c r="BO47" s="196"/>
      <c r="BP47" s="196"/>
      <c r="BQ47" s="196"/>
      <c r="BR47" s="196"/>
      <c r="BS47" s="196"/>
      <c r="BT47" s="196"/>
      <c r="BU47" s="196"/>
      <c r="BV47" s="197"/>
      <c r="BW47" s="139" t="str">
        <f t="shared" si="21"/>
        <v/>
      </c>
      <c r="BX47" s="4"/>
      <c r="BY47" s="16">
        <f t="shared" si="22"/>
        <v>0</v>
      </c>
      <c r="BZ47" s="7">
        <f t="shared" si="23"/>
        <v>0</v>
      </c>
      <c r="CA47" s="7">
        <f t="shared" si="24"/>
        <v>0</v>
      </c>
      <c r="CB47" s="7">
        <f t="shared" si="25"/>
        <v>0</v>
      </c>
      <c r="CC47" s="7">
        <f t="shared" si="26"/>
        <v>0</v>
      </c>
      <c r="CD47" s="7">
        <f t="shared" si="27"/>
        <v>0</v>
      </c>
      <c r="CE47" s="7">
        <f t="shared" si="28"/>
        <v>0</v>
      </c>
      <c r="CF47" s="17">
        <f t="shared" si="29"/>
        <v>0</v>
      </c>
      <c r="CG47" s="79" t="str">
        <f t="shared" si="30"/>
        <v/>
      </c>
      <c r="CH47" s="80" t="str">
        <f t="shared" si="31"/>
        <v/>
      </c>
      <c r="CI47" s="89" t="str">
        <f t="shared" si="32"/>
        <v/>
      </c>
      <c r="CJ47" s="52" t="s">
        <v>62</v>
      </c>
      <c r="CM47" s="7" t="str">
        <f t="shared" si="33"/>
        <v/>
      </c>
      <c r="CN47" s="7" t="str">
        <f>IF(CM47="","",IF(COUNTIF(CM47:$CM$168,CM47)&gt;1,0,1))</f>
        <v/>
      </c>
    </row>
    <row r="48" spans="1:92" ht="30" customHeight="1" x14ac:dyDescent="0.15">
      <c r="A48" s="5" t="str">
        <f t="shared" si="18"/>
        <v/>
      </c>
      <c r="B48" s="262"/>
      <c r="C48" s="263"/>
      <c r="D48" s="263"/>
      <c r="E48" s="263"/>
      <c r="F48" s="264"/>
      <c r="G48" s="201"/>
      <c r="H48" s="202"/>
      <c r="I48" s="202"/>
      <c r="J48" s="202"/>
      <c r="K48" s="202"/>
      <c r="L48" s="202"/>
      <c r="M48" s="202"/>
      <c r="N48" s="203"/>
      <c r="O48" s="217" t="str">
        <f t="shared" si="19"/>
        <v/>
      </c>
      <c r="P48" s="218"/>
      <c r="Q48" s="218"/>
      <c r="R48" s="218"/>
      <c r="S48" s="219"/>
      <c r="T48" s="198"/>
      <c r="U48" s="199"/>
      <c r="V48" s="199"/>
      <c r="W48" s="200"/>
      <c r="X48" s="198"/>
      <c r="Y48" s="199"/>
      <c r="Z48" s="199"/>
      <c r="AA48" s="199"/>
      <c r="AB48" s="199"/>
      <c r="AC48" s="199"/>
      <c r="AD48" s="200"/>
      <c r="AE48" s="198"/>
      <c r="AF48" s="199"/>
      <c r="AG48" s="199"/>
      <c r="AH48" s="199"/>
      <c r="AI48" s="199"/>
      <c r="AJ48" s="199"/>
      <c r="AK48" s="200"/>
      <c r="AL48" s="201"/>
      <c r="AM48" s="202"/>
      <c r="AN48" s="202"/>
      <c r="AO48" s="202"/>
      <c r="AP48" s="202"/>
      <c r="AQ48" s="202"/>
      <c r="AR48" s="202"/>
      <c r="AS48" s="203"/>
      <c r="AT48" s="217" t="str">
        <f t="shared" si="20"/>
        <v/>
      </c>
      <c r="AU48" s="218"/>
      <c r="AV48" s="218"/>
      <c r="AW48" s="218"/>
      <c r="AX48" s="219"/>
      <c r="AY48" s="214"/>
      <c r="AZ48" s="215"/>
      <c r="BA48" s="215"/>
      <c r="BB48" s="215"/>
      <c r="BC48" s="215"/>
      <c r="BD48" s="215"/>
      <c r="BE48" s="216"/>
      <c r="BF48" s="192"/>
      <c r="BG48" s="193"/>
      <c r="BH48" s="193"/>
      <c r="BI48" s="193"/>
      <c r="BJ48" s="193"/>
      <c r="BK48" s="193"/>
      <c r="BL48" s="193"/>
      <c r="BM48" s="194"/>
      <c r="BN48" s="195"/>
      <c r="BO48" s="196"/>
      <c r="BP48" s="196"/>
      <c r="BQ48" s="196"/>
      <c r="BR48" s="196"/>
      <c r="BS48" s="196"/>
      <c r="BT48" s="196"/>
      <c r="BU48" s="196"/>
      <c r="BV48" s="197"/>
      <c r="BW48" s="139" t="str">
        <f t="shared" si="21"/>
        <v/>
      </c>
      <c r="BX48" s="4"/>
      <c r="BY48" s="16">
        <f t="shared" si="22"/>
        <v>0</v>
      </c>
      <c r="BZ48" s="7">
        <f t="shared" si="23"/>
        <v>0</v>
      </c>
      <c r="CA48" s="7">
        <f t="shared" si="24"/>
        <v>0</v>
      </c>
      <c r="CB48" s="7">
        <f t="shared" si="25"/>
        <v>0</v>
      </c>
      <c r="CC48" s="7">
        <f t="shared" si="26"/>
        <v>0</v>
      </c>
      <c r="CD48" s="7">
        <f t="shared" si="27"/>
        <v>0</v>
      </c>
      <c r="CE48" s="7">
        <f t="shared" si="28"/>
        <v>0</v>
      </c>
      <c r="CF48" s="17">
        <f t="shared" si="29"/>
        <v>0</v>
      </c>
      <c r="CG48" s="79" t="str">
        <f t="shared" si="30"/>
        <v/>
      </c>
      <c r="CH48" s="80" t="str">
        <f t="shared" si="31"/>
        <v/>
      </c>
      <c r="CI48" s="89" t="str">
        <f t="shared" si="32"/>
        <v/>
      </c>
      <c r="CJ48" s="52" t="s">
        <v>63</v>
      </c>
      <c r="CM48" s="7" t="str">
        <f t="shared" si="33"/>
        <v/>
      </c>
      <c r="CN48" s="7" t="str">
        <f>IF(CM48="","",IF(COUNTIF(CM48:$CM$168,CM48)&gt;1,0,1))</f>
        <v/>
      </c>
    </row>
    <row r="49" spans="1:92" ht="30" customHeight="1" x14ac:dyDescent="0.15">
      <c r="A49" s="5" t="str">
        <f t="shared" si="18"/>
        <v/>
      </c>
      <c r="B49" s="262"/>
      <c r="C49" s="263"/>
      <c r="D49" s="263"/>
      <c r="E49" s="263"/>
      <c r="F49" s="264"/>
      <c r="G49" s="201"/>
      <c r="H49" s="202"/>
      <c r="I49" s="202"/>
      <c r="J49" s="202"/>
      <c r="K49" s="202"/>
      <c r="L49" s="202"/>
      <c r="M49" s="202"/>
      <c r="N49" s="203"/>
      <c r="O49" s="217" t="str">
        <f t="shared" si="19"/>
        <v/>
      </c>
      <c r="P49" s="218"/>
      <c r="Q49" s="218"/>
      <c r="R49" s="218"/>
      <c r="S49" s="219"/>
      <c r="T49" s="198"/>
      <c r="U49" s="199"/>
      <c r="V49" s="199"/>
      <c r="W49" s="200"/>
      <c r="X49" s="198"/>
      <c r="Y49" s="199"/>
      <c r="Z49" s="199"/>
      <c r="AA49" s="199"/>
      <c r="AB49" s="199"/>
      <c r="AC49" s="199"/>
      <c r="AD49" s="200"/>
      <c r="AE49" s="198"/>
      <c r="AF49" s="199"/>
      <c r="AG49" s="199"/>
      <c r="AH49" s="199"/>
      <c r="AI49" s="199"/>
      <c r="AJ49" s="199"/>
      <c r="AK49" s="200"/>
      <c r="AL49" s="201"/>
      <c r="AM49" s="202"/>
      <c r="AN49" s="202"/>
      <c r="AO49" s="202"/>
      <c r="AP49" s="202"/>
      <c r="AQ49" s="202"/>
      <c r="AR49" s="202"/>
      <c r="AS49" s="203"/>
      <c r="AT49" s="217" t="str">
        <f t="shared" si="20"/>
        <v/>
      </c>
      <c r="AU49" s="218"/>
      <c r="AV49" s="218"/>
      <c r="AW49" s="218"/>
      <c r="AX49" s="219"/>
      <c r="AY49" s="214"/>
      <c r="AZ49" s="215"/>
      <c r="BA49" s="215"/>
      <c r="BB49" s="215"/>
      <c r="BC49" s="215"/>
      <c r="BD49" s="215"/>
      <c r="BE49" s="216"/>
      <c r="BF49" s="192"/>
      <c r="BG49" s="193"/>
      <c r="BH49" s="193"/>
      <c r="BI49" s="193"/>
      <c r="BJ49" s="193"/>
      <c r="BK49" s="193"/>
      <c r="BL49" s="193"/>
      <c r="BM49" s="194"/>
      <c r="BN49" s="195"/>
      <c r="BO49" s="196"/>
      <c r="BP49" s="196"/>
      <c r="BQ49" s="196"/>
      <c r="BR49" s="196"/>
      <c r="BS49" s="196"/>
      <c r="BT49" s="196"/>
      <c r="BU49" s="196"/>
      <c r="BV49" s="197"/>
      <c r="BW49" s="139" t="str">
        <f t="shared" si="21"/>
        <v/>
      </c>
      <c r="BX49" s="4"/>
      <c r="BY49" s="16">
        <f t="shared" si="22"/>
        <v>0</v>
      </c>
      <c r="BZ49" s="7">
        <f t="shared" si="23"/>
        <v>0</v>
      </c>
      <c r="CA49" s="7">
        <f t="shared" si="24"/>
        <v>0</v>
      </c>
      <c r="CB49" s="7">
        <f t="shared" si="25"/>
        <v>0</v>
      </c>
      <c r="CC49" s="7">
        <f t="shared" si="26"/>
        <v>0</v>
      </c>
      <c r="CD49" s="7">
        <f t="shared" si="27"/>
        <v>0</v>
      </c>
      <c r="CE49" s="7">
        <f t="shared" si="28"/>
        <v>0</v>
      </c>
      <c r="CF49" s="17">
        <f t="shared" si="29"/>
        <v>0</v>
      </c>
      <c r="CG49" s="79" t="str">
        <f t="shared" si="30"/>
        <v/>
      </c>
      <c r="CH49" s="80" t="str">
        <f t="shared" si="31"/>
        <v/>
      </c>
      <c r="CI49" s="89" t="str">
        <f t="shared" si="32"/>
        <v/>
      </c>
      <c r="CJ49" s="52" t="s">
        <v>64</v>
      </c>
      <c r="CM49" s="7" t="str">
        <f t="shared" si="33"/>
        <v/>
      </c>
      <c r="CN49" s="7" t="str">
        <f>IF(CM49="","",IF(COUNTIF(CM49:$CM$168,CM49)&gt;1,0,1))</f>
        <v/>
      </c>
    </row>
    <row r="50" spans="1:92" ht="30" customHeight="1" x14ac:dyDescent="0.15">
      <c r="A50" s="5" t="str">
        <f t="shared" si="18"/>
        <v/>
      </c>
      <c r="B50" s="262"/>
      <c r="C50" s="263"/>
      <c r="D50" s="263"/>
      <c r="E50" s="263"/>
      <c r="F50" s="264"/>
      <c r="G50" s="201"/>
      <c r="H50" s="202"/>
      <c r="I50" s="202"/>
      <c r="J50" s="202"/>
      <c r="K50" s="202"/>
      <c r="L50" s="202"/>
      <c r="M50" s="202"/>
      <c r="N50" s="203"/>
      <c r="O50" s="217" t="str">
        <f t="shared" si="19"/>
        <v/>
      </c>
      <c r="P50" s="218"/>
      <c r="Q50" s="218"/>
      <c r="R50" s="218"/>
      <c r="S50" s="219"/>
      <c r="T50" s="198"/>
      <c r="U50" s="199"/>
      <c r="V50" s="199"/>
      <c r="W50" s="200"/>
      <c r="X50" s="198"/>
      <c r="Y50" s="199"/>
      <c r="Z50" s="199"/>
      <c r="AA50" s="199"/>
      <c r="AB50" s="199"/>
      <c r="AC50" s="199"/>
      <c r="AD50" s="200"/>
      <c r="AE50" s="198"/>
      <c r="AF50" s="199"/>
      <c r="AG50" s="199"/>
      <c r="AH50" s="199"/>
      <c r="AI50" s="199"/>
      <c r="AJ50" s="199"/>
      <c r="AK50" s="200"/>
      <c r="AL50" s="201"/>
      <c r="AM50" s="202"/>
      <c r="AN50" s="202"/>
      <c r="AO50" s="202"/>
      <c r="AP50" s="202"/>
      <c r="AQ50" s="202"/>
      <c r="AR50" s="202"/>
      <c r="AS50" s="203"/>
      <c r="AT50" s="217" t="str">
        <f t="shared" si="20"/>
        <v/>
      </c>
      <c r="AU50" s="218"/>
      <c r="AV50" s="218"/>
      <c r="AW50" s="218"/>
      <c r="AX50" s="219"/>
      <c r="AY50" s="214"/>
      <c r="AZ50" s="215"/>
      <c r="BA50" s="215"/>
      <c r="BB50" s="215"/>
      <c r="BC50" s="215"/>
      <c r="BD50" s="215"/>
      <c r="BE50" s="216"/>
      <c r="BF50" s="192"/>
      <c r="BG50" s="193"/>
      <c r="BH50" s="193"/>
      <c r="BI50" s="193"/>
      <c r="BJ50" s="193"/>
      <c r="BK50" s="193"/>
      <c r="BL50" s="193"/>
      <c r="BM50" s="194"/>
      <c r="BN50" s="195"/>
      <c r="BO50" s="196"/>
      <c r="BP50" s="196"/>
      <c r="BQ50" s="196"/>
      <c r="BR50" s="196"/>
      <c r="BS50" s="196"/>
      <c r="BT50" s="196"/>
      <c r="BU50" s="196"/>
      <c r="BV50" s="197"/>
      <c r="BW50" s="139" t="str">
        <f t="shared" si="21"/>
        <v/>
      </c>
      <c r="BX50" s="4"/>
      <c r="BY50" s="16">
        <f t="shared" si="22"/>
        <v>0</v>
      </c>
      <c r="BZ50" s="7">
        <f t="shared" si="23"/>
        <v>0</v>
      </c>
      <c r="CA50" s="7">
        <f t="shared" si="24"/>
        <v>0</v>
      </c>
      <c r="CB50" s="7">
        <f t="shared" si="25"/>
        <v>0</v>
      </c>
      <c r="CC50" s="7">
        <f t="shared" si="26"/>
        <v>0</v>
      </c>
      <c r="CD50" s="7">
        <f t="shared" si="27"/>
        <v>0</v>
      </c>
      <c r="CE50" s="7">
        <f t="shared" si="28"/>
        <v>0</v>
      </c>
      <c r="CF50" s="17">
        <f t="shared" si="29"/>
        <v>0</v>
      </c>
      <c r="CG50" s="79" t="str">
        <f t="shared" si="30"/>
        <v/>
      </c>
      <c r="CH50" s="80" t="str">
        <f t="shared" si="31"/>
        <v/>
      </c>
      <c r="CI50" s="89" t="str">
        <f t="shared" si="32"/>
        <v/>
      </c>
      <c r="CJ50" s="52" t="s">
        <v>65</v>
      </c>
      <c r="CM50" s="7" t="str">
        <f t="shared" si="33"/>
        <v/>
      </c>
      <c r="CN50" s="7" t="str">
        <f>IF(CM50="","",IF(COUNTIF(CM50:$CM$168,CM50)&gt;1,0,1))</f>
        <v/>
      </c>
    </row>
    <row r="51" spans="1:92" ht="30" customHeight="1" x14ac:dyDescent="0.15">
      <c r="A51" s="5" t="str">
        <f t="shared" si="18"/>
        <v/>
      </c>
      <c r="B51" s="262"/>
      <c r="C51" s="263"/>
      <c r="D51" s="263"/>
      <c r="E51" s="263"/>
      <c r="F51" s="264"/>
      <c r="G51" s="201"/>
      <c r="H51" s="202"/>
      <c r="I51" s="202"/>
      <c r="J51" s="202"/>
      <c r="K51" s="202"/>
      <c r="L51" s="202"/>
      <c r="M51" s="202"/>
      <c r="N51" s="203"/>
      <c r="O51" s="217" t="str">
        <f t="shared" si="19"/>
        <v/>
      </c>
      <c r="P51" s="218"/>
      <c r="Q51" s="218"/>
      <c r="R51" s="218"/>
      <c r="S51" s="219"/>
      <c r="T51" s="198"/>
      <c r="U51" s="199"/>
      <c r="V51" s="199"/>
      <c r="W51" s="200"/>
      <c r="X51" s="198"/>
      <c r="Y51" s="199"/>
      <c r="Z51" s="199"/>
      <c r="AA51" s="199"/>
      <c r="AB51" s="199"/>
      <c r="AC51" s="199"/>
      <c r="AD51" s="200"/>
      <c r="AE51" s="198"/>
      <c r="AF51" s="199"/>
      <c r="AG51" s="199"/>
      <c r="AH51" s="199"/>
      <c r="AI51" s="199"/>
      <c r="AJ51" s="199"/>
      <c r="AK51" s="200"/>
      <c r="AL51" s="201"/>
      <c r="AM51" s="202"/>
      <c r="AN51" s="202"/>
      <c r="AO51" s="202"/>
      <c r="AP51" s="202"/>
      <c r="AQ51" s="202"/>
      <c r="AR51" s="202"/>
      <c r="AS51" s="203"/>
      <c r="AT51" s="217" t="str">
        <f t="shared" si="20"/>
        <v/>
      </c>
      <c r="AU51" s="218"/>
      <c r="AV51" s="218"/>
      <c r="AW51" s="218"/>
      <c r="AX51" s="219"/>
      <c r="AY51" s="214"/>
      <c r="AZ51" s="215"/>
      <c r="BA51" s="215"/>
      <c r="BB51" s="215"/>
      <c r="BC51" s="215"/>
      <c r="BD51" s="215"/>
      <c r="BE51" s="216"/>
      <c r="BF51" s="192"/>
      <c r="BG51" s="193"/>
      <c r="BH51" s="193"/>
      <c r="BI51" s="193"/>
      <c r="BJ51" s="193"/>
      <c r="BK51" s="193"/>
      <c r="BL51" s="193"/>
      <c r="BM51" s="194"/>
      <c r="BN51" s="195"/>
      <c r="BO51" s="196"/>
      <c r="BP51" s="196"/>
      <c r="BQ51" s="196"/>
      <c r="BR51" s="196"/>
      <c r="BS51" s="196"/>
      <c r="BT51" s="196"/>
      <c r="BU51" s="196"/>
      <c r="BV51" s="197"/>
      <c r="BW51" s="139" t="str">
        <f t="shared" si="21"/>
        <v/>
      </c>
      <c r="BX51" s="4"/>
      <c r="BY51" s="16">
        <f t="shared" si="22"/>
        <v>0</v>
      </c>
      <c r="BZ51" s="7">
        <f t="shared" si="23"/>
        <v>0</v>
      </c>
      <c r="CA51" s="7">
        <f t="shared" si="24"/>
        <v>0</v>
      </c>
      <c r="CB51" s="7">
        <f t="shared" si="25"/>
        <v>0</v>
      </c>
      <c r="CC51" s="7">
        <f t="shared" si="26"/>
        <v>0</v>
      </c>
      <c r="CD51" s="7">
        <f t="shared" si="27"/>
        <v>0</v>
      </c>
      <c r="CE51" s="7">
        <f t="shared" si="28"/>
        <v>0</v>
      </c>
      <c r="CF51" s="17">
        <f t="shared" si="29"/>
        <v>0</v>
      </c>
      <c r="CG51" s="79" t="str">
        <f t="shared" si="30"/>
        <v/>
      </c>
      <c r="CH51" s="80" t="str">
        <f t="shared" si="31"/>
        <v/>
      </c>
      <c r="CI51" s="89" t="str">
        <f t="shared" si="32"/>
        <v/>
      </c>
      <c r="CJ51" s="52" t="s">
        <v>66</v>
      </c>
      <c r="CM51" s="7" t="str">
        <f t="shared" si="33"/>
        <v/>
      </c>
      <c r="CN51" s="7" t="str">
        <f>IF(CM51="","",IF(COUNTIF(CM51:$CM$168,CM51)&gt;1,0,1))</f>
        <v/>
      </c>
    </row>
    <row r="52" spans="1:92" ht="30" customHeight="1" x14ac:dyDescent="0.15">
      <c r="A52" s="5" t="str">
        <f t="shared" si="18"/>
        <v/>
      </c>
      <c r="B52" s="262"/>
      <c r="C52" s="263"/>
      <c r="D52" s="263"/>
      <c r="E52" s="263"/>
      <c r="F52" s="264"/>
      <c r="G52" s="201"/>
      <c r="H52" s="202"/>
      <c r="I52" s="202"/>
      <c r="J52" s="202"/>
      <c r="K52" s="202"/>
      <c r="L52" s="202"/>
      <c r="M52" s="202"/>
      <c r="N52" s="203"/>
      <c r="O52" s="217" t="str">
        <f t="shared" si="19"/>
        <v/>
      </c>
      <c r="P52" s="218"/>
      <c r="Q52" s="218"/>
      <c r="R52" s="218"/>
      <c r="S52" s="219"/>
      <c r="T52" s="198"/>
      <c r="U52" s="199"/>
      <c r="V52" s="199"/>
      <c r="W52" s="200"/>
      <c r="X52" s="198"/>
      <c r="Y52" s="199"/>
      <c r="Z52" s="199"/>
      <c r="AA52" s="199"/>
      <c r="AB52" s="199"/>
      <c r="AC52" s="199"/>
      <c r="AD52" s="200"/>
      <c r="AE52" s="198"/>
      <c r="AF52" s="199"/>
      <c r="AG52" s="199"/>
      <c r="AH52" s="199"/>
      <c r="AI52" s="199"/>
      <c r="AJ52" s="199"/>
      <c r="AK52" s="200"/>
      <c r="AL52" s="201"/>
      <c r="AM52" s="202"/>
      <c r="AN52" s="202"/>
      <c r="AO52" s="202"/>
      <c r="AP52" s="202"/>
      <c r="AQ52" s="202"/>
      <c r="AR52" s="202"/>
      <c r="AS52" s="203"/>
      <c r="AT52" s="217" t="str">
        <f t="shared" si="20"/>
        <v/>
      </c>
      <c r="AU52" s="218"/>
      <c r="AV52" s="218"/>
      <c r="AW52" s="218"/>
      <c r="AX52" s="219"/>
      <c r="AY52" s="214"/>
      <c r="AZ52" s="215"/>
      <c r="BA52" s="215"/>
      <c r="BB52" s="215"/>
      <c r="BC52" s="215"/>
      <c r="BD52" s="215"/>
      <c r="BE52" s="216"/>
      <c r="BF52" s="192"/>
      <c r="BG52" s="193"/>
      <c r="BH52" s="193"/>
      <c r="BI52" s="193"/>
      <c r="BJ52" s="193"/>
      <c r="BK52" s="193"/>
      <c r="BL52" s="193"/>
      <c r="BM52" s="194"/>
      <c r="BN52" s="195"/>
      <c r="BO52" s="196"/>
      <c r="BP52" s="196"/>
      <c r="BQ52" s="196"/>
      <c r="BR52" s="196"/>
      <c r="BS52" s="196"/>
      <c r="BT52" s="196"/>
      <c r="BU52" s="196"/>
      <c r="BV52" s="197"/>
      <c r="BW52" s="139" t="str">
        <f t="shared" si="21"/>
        <v/>
      </c>
      <c r="BX52" s="4"/>
      <c r="BY52" s="16">
        <f t="shared" si="22"/>
        <v>0</v>
      </c>
      <c r="BZ52" s="7">
        <f t="shared" si="23"/>
        <v>0</v>
      </c>
      <c r="CA52" s="7">
        <f t="shared" si="24"/>
        <v>0</v>
      </c>
      <c r="CB52" s="7">
        <f t="shared" si="25"/>
        <v>0</v>
      </c>
      <c r="CC52" s="7">
        <f t="shared" si="26"/>
        <v>0</v>
      </c>
      <c r="CD52" s="7">
        <f t="shared" si="27"/>
        <v>0</v>
      </c>
      <c r="CE52" s="7">
        <f t="shared" si="28"/>
        <v>0</v>
      </c>
      <c r="CF52" s="17">
        <f t="shared" si="29"/>
        <v>0</v>
      </c>
      <c r="CG52" s="79" t="str">
        <f t="shared" si="30"/>
        <v/>
      </c>
      <c r="CH52" s="80" t="str">
        <f t="shared" si="31"/>
        <v/>
      </c>
      <c r="CI52" s="89" t="str">
        <f t="shared" si="32"/>
        <v/>
      </c>
      <c r="CJ52" s="52" t="s">
        <v>67</v>
      </c>
      <c r="CM52" s="7" t="str">
        <f t="shared" si="33"/>
        <v/>
      </c>
      <c r="CN52" s="7" t="str">
        <f>IF(CM52="","",IF(COUNTIF(CM52:$CM$168,CM52)&gt;1,0,1))</f>
        <v/>
      </c>
    </row>
    <row r="53" spans="1:92" ht="30" customHeight="1" x14ac:dyDescent="0.15">
      <c r="A53" s="5" t="str">
        <f t="shared" si="18"/>
        <v/>
      </c>
      <c r="B53" s="262"/>
      <c r="C53" s="263"/>
      <c r="D53" s="263"/>
      <c r="E53" s="263"/>
      <c r="F53" s="264"/>
      <c r="G53" s="201"/>
      <c r="H53" s="202"/>
      <c r="I53" s="202"/>
      <c r="J53" s="202"/>
      <c r="K53" s="202"/>
      <c r="L53" s="202"/>
      <c r="M53" s="202"/>
      <c r="N53" s="203"/>
      <c r="O53" s="217" t="str">
        <f t="shared" si="19"/>
        <v/>
      </c>
      <c r="P53" s="218"/>
      <c r="Q53" s="218"/>
      <c r="R53" s="218"/>
      <c r="S53" s="219"/>
      <c r="T53" s="198"/>
      <c r="U53" s="199"/>
      <c r="V53" s="199"/>
      <c r="W53" s="200"/>
      <c r="X53" s="198"/>
      <c r="Y53" s="199"/>
      <c r="Z53" s="199"/>
      <c r="AA53" s="199"/>
      <c r="AB53" s="199"/>
      <c r="AC53" s="199"/>
      <c r="AD53" s="200"/>
      <c r="AE53" s="198"/>
      <c r="AF53" s="199"/>
      <c r="AG53" s="199"/>
      <c r="AH53" s="199"/>
      <c r="AI53" s="199"/>
      <c r="AJ53" s="199"/>
      <c r="AK53" s="200"/>
      <c r="AL53" s="201"/>
      <c r="AM53" s="202"/>
      <c r="AN53" s="202"/>
      <c r="AO53" s="202"/>
      <c r="AP53" s="202"/>
      <c r="AQ53" s="202"/>
      <c r="AR53" s="202"/>
      <c r="AS53" s="203"/>
      <c r="AT53" s="217" t="str">
        <f t="shared" si="20"/>
        <v/>
      </c>
      <c r="AU53" s="218"/>
      <c r="AV53" s="218"/>
      <c r="AW53" s="218"/>
      <c r="AX53" s="219"/>
      <c r="AY53" s="214"/>
      <c r="AZ53" s="215"/>
      <c r="BA53" s="215"/>
      <c r="BB53" s="215"/>
      <c r="BC53" s="215"/>
      <c r="BD53" s="215"/>
      <c r="BE53" s="216"/>
      <c r="BF53" s="192"/>
      <c r="BG53" s="193"/>
      <c r="BH53" s="193"/>
      <c r="BI53" s="193"/>
      <c r="BJ53" s="193"/>
      <c r="BK53" s="193"/>
      <c r="BL53" s="193"/>
      <c r="BM53" s="194"/>
      <c r="BN53" s="195"/>
      <c r="BO53" s="196"/>
      <c r="BP53" s="196"/>
      <c r="BQ53" s="196"/>
      <c r="BR53" s="196"/>
      <c r="BS53" s="196"/>
      <c r="BT53" s="196"/>
      <c r="BU53" s="196"/>
      <c r="BV53" s="197"/>
      <c r="BW53" s="139" t="str">
        <f t="shared" si="21"/>
        <v/>
      </c>
      <c r="BX53" s="4"/>
      <c r="BY53" s="16">
        <f t="shared" si="22"/>
        <v>0</v>
      </c>
      <c r="BZ53" s="7">
        <f t="shared" si="23"/>
        <v>0</v>
      </c>
      <c r="CA53" s="7">
        <f t="shared" si="24"/>
        <v>0</v>
      </c>
      <c r="CB53" s="7">
        <f t="shared" si="25"/>
        <v>0</v>
      </c>
      <c r="CC53" s="7">
        <f t="shared" si="26"/>
        <v>0</v>
      </c>
      <c r="CD53" s="7">
        <f t="shared" si="27"/>
        <v>0</v>
      </c>
      <c r="CE53" s="7">
        <f t="shared" si="28"/>
        <v>0</v>
      </c>
      <c r="CF53" s="17">
        <f t="shared" si="29"/>
        <v>0</v>
      </c>
      <c r="CG53" s="79" t="str">
        <f t="shared" si="30"/>
        <v/>
      </c>
      <c r="CH53" s="80" t="str">
        <f t="shared" si="31"/>
        <v/>
      </c>
      <c r="CI53" s="89" t="str">
        <f t="shared" si="32"/>
        <v/>
      </c>
      <c r="CJ53" s="52" t="s">
        <v>214</v>
      </c>
      <c r="CM53" s="7" t="str">
        <f t="shared" si="33"/>
        <v/>
      </c>
      <c r="CN53" s="7" t="str">
        <f>IF(CM53="","",IF(COUNTIF(CM53:$CM$168,CM53)&gt;1,0,1))</f>
        <v/>
      </c>
    </row>
    <row r="54" spans="1:92" ht="30" customHeight="1" x14ac:dyDescent="0.15">
      <c r="A54" s="5" t="str">
        <f t="shared" si="18"/>
        <v/>
      </c>
      <c r="B54" s="262"/>
      <c r="C54" s="263"/>
      <c r="D54" s="263"/>
      <c r="E54" s="263"/>
      <c r="F54" s="264"/>
      <c r="G54" s="201"/>
      <c r="H54" s="202"/>
      <c r="I54" s="202"/>
      <c r="J54" s="202"/>
      <c r="K54" s="202"/>
      <c r="L54" s="202"/>
      <c r="M54" s="202"/>
      <c r="N54" s="203"/>
      <c r="O54" s="217" t="str">
        <f t="shared" si="19"/>
        <v/>
      </c>
      <c r="P54" s="218"/>
      <c r="Q54" s="218"/>
      <c r="R54" s="218"/>
      <c r="S54" s="219"/>
      <c r="T54" s="198"/>
      <c r="U54" s="199"/>
      <c r="V54" s="199"/>
      <c r="W54" s="200"/>
      <c r="X54" s="198"/>
      <c r="Y54" s="199"/>
      <c r="Z54" s="199"/>
      <c r="AA54" s="199"/>
      <c r="AB54" s="199"/>
      <c r="AC54" s="199"/>
      <c r="AD54" s="200"/>
      <c r="AE54" s="198"/>
      <c r="AF54" s="199"/>
      <c r="AG54" s="199"/>
      <c r="AH54" s="199"/>
      <c r="AI54" s="199"/>
      <c r="AJ54" s="199"/>
      <c r="AK54" s="200"/>
      <c r="AL54" s="201"/>
      <c r="AM54" s="202"/>
      <c r="AN54" s="202"/>
      <c r="AO54" s="202"/>
      <c r="AP54" s="202"/>
      <c r="AQ54" s="202"/>
      <c r="AR54" s="202"/>
      <c r="AS54" s="203"/>
      <c r="AT54" s="217" t="str">
        <f t="shared" si="20"/>
        <v/>
      </c>
      <c r="AU54" s="218"/>
      <c r="AV54" s="218"/>
      <c r="AW54" s="218"/>
      <c r="AX54" s="219"/>
      <c r="AY54" s="214"/>
      <c r="AZ54" s="215"/>
      <c r="BA54" s="215"/>
      <c r="BB54" s="215"/>
      <c r="BC54" s="215"/>
      <c r="BD54" s="215"/>
      <c r="BE54" s="216"/>
      <c r="BF54" s="192"/>
      <c r="BG54" s="193"/>
      <c r="BH54" s="193"/>
      <c r="BI54" s="193"/>
      <c r="BJ54" s="193"/>
      <c r="BK54" s="193"/>
      <c r="BL54" s="193"/>
      <c r="BM54" s="194"/>
      <c r="BN54" s="195"/>
      <c r="BO54" s="196"/>
      <c r="BP54" s="196"/>
      <c r="BQ54" s="196"/>
      <c r="BR54" s="196"/>
      <c r="BS54" s="196"/>
      <c r="BT54" s="196"/>
      <c r="BU54" s="196"/>
      <c r="BV54" s="197"/>
      <c r="BW54" s="139" t="str">
        <f t="shared" si="21"/>
        <v/>
      </c>
      <c r="BX54" s="4"/>
      <c r="BY54" s="16">
        <f t="shared" si="22"/>
        <v>0</v>
      </c>
      <c r="BZ54" s="7">
        <f t="shared" si="23"/>
        <v>0</v>
      </c>
      <c r="CA54" s="7">
        <f t="shared" si="24"/>
        <v>0</v>
      </c>
      <c r="CB54" s="7">
        <f t="shared" si="25"/>
        <v>0</v>
      </c>
      <c r="CC54" s="7">
        <f t="shared" si="26"/>
        <v>0</v>
      </c>
      <c r="CD54" s="7">
        <f t="shared" si="27"/>
        <v>0</v>
      </c>
      <c r="CE54" s="7">
        <f t="shared" si="28"/>
        <v>0</v>
      </c>
      <c r="CF54" s="17">
        <f t="shared" si="29"/>
        <v>0</v>
      </c>
      <c r="CG54" s="79" t="str">
        <f t="shared" si="30"/>
        <v/>
      </c>
      <c r="CH54" s="80" t="str">
        <f t="shared" si="31"/>
        <v/>
      </c>
      <c r="CI54" s="89" t="str">
        <f t="shared" si="32"/>
        <v/>
      </c>
      <c r="CJ54" s="52" t="s">
        <v>68</v>
      </c>
      <c r="CM54" s="7" t="str">
        <f t="shared" si="33"/>
        <v/>
      </c>
      <c r="CN54" s="7" t="str">
        <f>IF(CM54="","",IF(COUNTIF(CM54:$CM$168,CM54)&gt;1,0,1))</f>
        <v/>
      </c>
    </row>
    <row r="55" spans="1:92" ht="30" customHeight="1" x14ac:dyDescent="0.15">
      <c r="A55" s="5" t="str">
        <f t="shared" si="18"/>
        <v/>
      </c>
      <c r="B55" s="262"/>
      <c r="C55" s="263"/>
      <c r="D55" s="263"/>
      <c r="E55" s="263"/>
      <c r="F55" s="264"/>
      <c r="G55" s="201"/>
      <c r="H55" s="202"/>
      <c r="I55" s="202"/>
      <c r="J55" s="202"/>
      <c r="K55" s="202"/>
      <c r="L55" s="202"/>
      <c r="M55" s="202"/>
      <c r="N55" s="203"/>
      <c r="O55" s="217" t="str">
        <f t="shared" si="19"/>
        <v/>
      </c>
      <c r="P55" s="218"/>
      <c r="Q55" s="218"/>
      <c r="R55" s="218"/>
      <c r="S55" s="219"/>
      <c r="T55" s="198"/>
      <c r="U55" s="199"/>
      <c r="V55" s="199"/>
      <c r="W55" s="200"/>
      <c r="X55" s="198"/>
      <c r="Y55" s="199"/>
      <c r="Z55" s="199"/>
      <c r="AA55" s="199"/>
      <c r="AB55" s="199"/>
      <c r="AC55" s="199"/>
      <c r="AD55" s="200"/>
      <c r="AE55" s="198"/>
      <c r="AF55" s="199"/>
      <c r="AG55" s="199"/>
      <c r="AH55" s="199"/>
      <c r="AI55" s="199"/>
      <c r="AJ55" s="199"/>
      <c r="AK55" s="200"/>
      <c r="AL55" s="201"/>
      <c r="AM55" s="202"/>
      <c r="AN55" s="202"/>
      <c r="AO55" s="202"/>
      <c r="AP55" s="202"/>
      <c r="AQ55" s="202"/>
      <c r="AR55" s="202"/>
      <c r="AS55" s="203"/>
      <c r="AT55" s="217" t="str">
        <f t="shared" si="20"/>
        <v/>
      </c>
      <c r="AU55" s="218"/>
      <c r="AV55" s="218"/>
      <c r="AW55" s="218"/>
      <c r="AX55" s="219"/>
      <c r="AY55" s="214"/>
      <c r="AZ55" s="215"/>
      <c r="BA55" s="215"/>
      <c r="BB55" s="215"/>
      <c r="BC55" s="215"/>
      <c r="BD55" s="215"/>
      <c r="BE55" s="216"/>
      <c r="BF55" s="192"/>
      <c r="BG55" s="193"/>
      <c r="BH55" s="193"/>
      <c r="BI55" s="193"/>
      <c r="BJ55" s="193"/>
      <c r="BK55" s="193"/>
      <c r="BL55" s="193"/>
      <c r="BM55" s="194"/>
      <c r="BN55" s="195"/>
      <c r="BO55" s="196"/>
      <c r="BP55" s="196"/>
      <c r="BQ55" s="196"/>
      <c r="BR55" s="196"/>
      <c r="BS55" s="196"/>
      <c r="BT55" s="196"/>
      <c r="BU55" s="196"/>
      <c r="BV55" s="197"/>
      <c r="BW55" s="139" t="str">
        <f t="shared" si="21"/>
        <v/>
      </c>
      <c r="BX55" s="4"/>
      <c r="BY55" s="16">
        <f t="shared" si="22"/>
        <v>0</v>
      </c>
      <c r="BZ55" s="7">
        <f t="shared" si="23"/>
        <v>0</v>
      </c>
      <c r="CA55" s="7">
        <f t="shared" si="24"/>
        <v>0</v>
      </c>
      <c r="CB55" s="7">
        <f t="shared" si="25"/>
        <v>0</v>
      </c>
      <c r="CC55" s="7">
        <f t="shared" si="26"/>
        <v>0</v>
      </c>
      <c r="CD55" s="7">
        <f t="shared" si="27"/>
        <v>0</v>
      </c>
      <c r="CE55" s="7">
        <f t="shared" si="28"/>
        <v>0</v>
      </c>
      <c r="CF55" s="17">
        <f t="shared" si="29"/>
        <v>0</v>
      </c>
      <c r="CG55" s="79" t="str">
        <f t="shared" si="30"/>
        <v/>
      </c>
      <c r="CH55" s="80" t="str">
        <f t="shared" si="31"/>
        <v/>
      </c>
      <c r="CI55" s="89" t="str">
        <f t="shared" si="32"/>
        <v/>
      </c>
      <c r="CJ55" s="52" t="s">
        <v>71</v>
      </c>
      <c r="CM55" s="7" t="str">
        <f t="shared" si="33"/>
        <v/>
      </c>
      <c r="CN55" s="7" t="str">
        <f>IF(CM55="","",IF(COUNTIF(CM55:$CM$168,CM55)&gt;1,0,1))</f>
        <v/>
      </c>
    </row>
    <row r="56" spans="1:92" ht="30" customHeight="1" x14ac:dyDescent="0.15">
      <c r="A56" s="5" t="str">
        <f t="shared" si="18"/>
        <v/>
      </c>
      <c r="B56" s="262"/>
      <c r="C56" s="263"/>
      <c r="D56" s="263"/>
      <c r="E56" s="263"/>
      <c r="F56" s="264"/>
      <c r="G56" s="201"/>
      <c r="H56" s="202"/>
      <c r="I56" s="202"/>
      <c r="J56" s="202"/>
      <c r="K56" s="202"/>
      <c r="L56" s="202"/>
      <c r="M56" s="202"/>
      <c r="N56" s="203"/>
      <c r="O56" s="217" t="str">
        <f t="shared" si="19"/>
        <v/>
      </c>
      <c r="P56" s="218"/>
      <c r="Q56" s="218"/>
      <c r="R56" s="218"/>
      <c r="S56" s="219"/>
      <c r="T56" s="198"/>
      <c r="U56" s="199"/>
      <c r="V56" s="199"/>
      <c r="W56" s="200"/>
      <c r="X56" s="198"/>
      <c r="Y56" s="199"/>
      <c r="Z56" s="199"/>
      <c r="AA56" s="199"/>
      <c r="AB56" s="199"/>
      <c r="AC56" s="199"/>
      <c r="AD56" s="200"/>
      <c r="AE56" s="198"/>
      <c r="AF56" s="199"/>
      <c r="AG56" s="199"/>
      <c r="AH56" s="199"/>
      <c r="AI56" s="199"/>
      <c r="AJ56" s="199"/>
      <c r="AK56" s="200"/>
      <c r="AL56" s="201"/>
      <c r="AM56" s="202"/>
      <c r="AN56" s="202"/>
      <c r="AO56" s="202"/>
      <c r="AP56" s="202"/>
      <c r="AQ56" s="202"/>
      <c r="AR56" s="202"/>
      <c r="AS56" s="203"/>
      <c r="AT56" s="217" t="str">
        <f t="shared" si="20"/>
        <v/>
      </c>
      <c r="AU56" s="218"/>
      <c r="AV56" s="218"/>
      <c r="AW56" s="218"/>
      <c r="AX56" s="219"/>
      <c r="AY56" s="214"/>
      <c r="AZ56" s="215"/>
      <c r="BA56" s="215"/>
      <c r="BB56" s="215"/>
      <c r="BC56" s="215"/>
      <c r="BD56" s="215"/>
      <c r="BE56" s="216"/>
      <c r="BF56" s="192"/>
      <c r="BG56" s="193"/>
      <c r="BH56" s="193"/>
      <c r="BI56" s="193"/>
      <c r="BJ56" s="193"/>
      <c r="BK56" s="193"/>
      <c r="BL56" s="193"/>
      <c r="BM56" s="194"/>
      <c r="BN56" s="195"/>
      <c r="BO56" s="196"/>
      <c r="BP56" s="196"/>
      <c r="BQ56" s="196"/>
      <c r="BR56" s="196"/>
      <c r="BS56" s="196"/>
      <c r="BT56" s="196"/>
      <c r="BU56" s="196"/>
      <c r="BV56" s="197"/>
      <c r="BW56" s="139" t="str">
        <f t="shared" si="21"/>
        <v/>
      </c>
      <c r="BX56" s="4"/>
      <c r="BY56" s="16">
        <f t="shared" si="22"/>
        <v>0</v>
      </c>
      <c r="BZ56" s="7">
        <f t="shared" si="23"/>
        <v>0</v>
      </c>
      <c r="CA56" s="7">
        <f t="shared" si="24"/>
        <v>0</v>
      </c>
      <c r="CB56" s="7">
        <f t="shared" si="25"/>
        <v>0</v>
      </c>
      <c r="CC56" s="7">
        <f t="shared" si="26"/>
        <v>0</v>
      </c>
      <c r="CD56" s="7">
        <f t="shared" si="27"/>
        <v>0</v>
      </c>
      <c r="CE56" s="7">
        <f t="shared" si="28"/>
        <v>0</v>
      </c>
      <c r="CF56" s="17">
        <f t="shared" si="29"/>
        <v>0</v>
      </c>
      <c r="CG56" s="79" t="str">
        <f t="shared" si="30"/>
        <v/>
      </c>
      <c r="CH56" s="80" t="str">
        <f t="shared" si="31"/>
        <v/>
      </c>
      <c r="CI56" s="89" t="str">
        <f t="shared" si="32"/>
        <v/>
      </c>
      <c r="CJ56" s="52" t="s">
        <v>83</v>
      </c>
      <c r="CM56" s="7" t="str">
        <f t="shared" si="33"/>
        <v/>
      </c>
      <c r="CN56" s="7" t="str">
        <f>IF(CM56="","",IF(COUNTIF(CM56:$CM$168,CM56)&gt;1,0,1))</f>
        <v/>
      </c>
    </row>
    <row r="57" spans="1:92" ht="30" customHeight="1" x14ac:dyDescent="0.15">
      <c r="A57" s="5" t="str">
        <f t="shared" si="18"/>
        <v/>
      </c>
      <c r="B57" s="262"/>
      <c r="C57" s="263"/>
      <c r="D57" s="263"/>
      <c r="E57" s="263"/>
      <c r="F57" s="264"/>
      <c r="G57" s="201"/>
      <c r="H57" s="202"/>
      <c r="I57" s="202"/>
      <c r="J57" s="202"/>
      <c r="K57" s="202"/>
      <c r="L57" s="202"/>
      <c r="M57" s="202"/>
      <c r="N57" s="203"/>
      <c r="O57" s="217" t="str">
        <f t="shared" si="19"/>
        <v/>
      </c>
      <c r="P57" s="218"/>
      <c r="Q57" s="218"/>
      <c r="R57" s="218"/>
      <c r="S57" s="219"/>
      <c r="T57" s="198"/>
      <c r="U57" s="199"/>
      <c r="V57" s="199"/>
      <c r="W57" s="200"/>
      <c r="X57" s="198"/>
      <c r="Y57" s="199"/>
      <c r="Z57" s="199"/>
      <c r="AA57" s="199"/>
      <c r="AB57" s="199"/>
      <c r="AC57" s="199"/>
      <c r="AD57" s="200"/>
      <c r="AE57" s="198"/>
      <c r="AF57" s="199"/>
      <c r="AG57" s="199"/>
      <c r="AH57" s="199"/>
      <c r="AI57" s="199"/>
      <c r="AJ57" s="199"/>
      <c r="AK57" s="200"/>
      <c r="AL57" s="201"/>
      <c r="AM57" s="202"/>
      <c r="AN57" s="202"/>
      <c r="AO57" s="202"/>
      <c r="AP57" s="202"/>
      <c r="AQ57" s="202"/>
      <c r="AR57" s="202"/>
      <c r="AS57" s="203"/>
      <c r="AT57" s="217" t="str">
        <f t="shared" si="20"/>
        <v/>
      </c>
      <c r="AU57" s="218"/>
      <c r="AV57" s="218"/>
      <c r="AW57" s="218"/>
      <c r="AX57" s="219"/>
      <c r="AY57" s="214"/>
      <c r="AZ57" s="215"/>
      <c r="BA57" s="215"/>
      <c r="BB57" s="215"/>
      <c r="BC57" s="215"/>
      <c r="BD57" s="215"/>
      <c r="BE57" s="216"/>
      <c r="BF57" s="192"/>
      <c r="BG57" s="193"/>
      <c r="BH57" s="193"/>
      <c r="BI57" s="193"/>
      <c r="BJ57" s="193"/>
      <c r="BK57" s="193"/>
      <c r="BL57" s="193"/>
      <c r="BM57" s="194"/>
      <c r="BN57" s="195"/>
      <c r="BO57" s="196"/>
      <c r="BP57" s="196"/>
      <c r="BQ57" s="196"/>
      <c r="BR57" s="196"/>
      <c r="BS57" s="196"/>
      <c r="BT57" s="196"/>
      <c r="BU57" s="196"/>
      <c r="BV57" s="197"/>
      <c r="BW57" s="139" t="str">
        <f t="shared" si="21"/>
        <v/>
      </c>
      <c r="BX57" s="4"/>
      <c r="BY57" s="16">
        <f t="shared" si="22"/>
        <v>0</v>
      </c>
      <c r="BZ57" s="7">
        <f t="shared" si="23"/>
        <v>0</v>
      </c>
      <c r="CA57" s="7">
        <f t="shared" si="24"/>
        <v>0</v>
      </c>
      <c r="CB57" s="7">
        <f t="shared" si="25"/>
        <v>0</v>
      </c>
      <c r="CC57" s="7">
        <f t="shared" si="26"/>
        <v>0</v>
      </c>
      <c r="CD57" s="7">
        <f t="shared" si="27"/>
        <v>0</v>
      </c>
      <c r="CE57" s="7">
        <f t="shared" si="28"/>
        <v>0</v>
      </c>
      <c r="CF57" s="17">
        <f t="shared" si="29"/>
        <v>0</v>
      </c>
      <c r="CG57" s="79" t="str">
        <f t="shared" si="30"/>
        <v/>
      </c>
      <c r="CH57" s="80" t="str">
        <f t="shared" si="31"/>
        <v/>
      </c>
      <c r="CI57" s="89" t="str">
        <f t="shared" si="32"/>
        <v/>
      </c>
      <c r="CJ57" s="52" t="s">
        <v>69</v>
      </c>
      <c r="CM57" s="7" t="str">
        <f t="shared" si="33"/>
        <v/>
      </c>
      <c r="CN57" s="7" t="str">
        <f>IF(CM57="","",IF(COUNTIF(CM57:$CM$168,CM57)&gt;1,0,1))</f>
        <v/>
      </c>
    </row>
    <row r="58" spans="1:92" ht="30" customHeight="1" thickBot="1" x14ac:dyDescent="0.2">
      <c r="A58" s="5" t="str">
        <f t="shared" si="18"/>
        <v/>
      </c>
      <c r="B58" s="262"/>
      <c r="C58" s="263"/>
      <c r="D58" s="263"/>
      <c r="E58" s="263"/>
      <c r="F58" s="264"/>
      <c r="G58" s="201"/>
      <c r="H58" s="202"/>
      <c r="I58" s="202"/>
      <c r="J58" s="202"/>
      <c r="K58" s="202"/>
      <c r="L58" s="202"/>
      <c r="M58" s="202"/>
      <c r="N58" s="203"/>
      <c r="O58" s="217" t="str">
        <f t="shared" si="19"/>
        <v/>
      </c>
      <c r="P58" s="218"/>
      <c r="Q58" s="218"/>
      <c r="R58" s="218"/>
      <c r="S58" s="219"/>
      <c r="T58" s="198"/>
      <c r="U58" s="199"/>
      <c r="V58" s="199"/>
      <c r="W58" s="200"/>
      <c r="X58" s="198"/>
      <c r="Y58" s="199"/>
      <c r="Z58" s="199"/>
      <c r="AA58" s="199"/>
      <c r="AB58" s="199"/>
      <c r="AC58" s="199"/>
      <c r="AD58" s="200"/>
      <c r="AE58" s="198"/>
      <c r="AF58" s="199"/>
      <c r="AG58" s="199"/>
      <c r="AH58" s="199"/>
      <c r="AI58" s="199"/>
      <c r="AJ58" s="199"/>
      <c r="AK58" s="200"/>
      <c r="AL58" s="201"/>
      <c r="AM58" s="202"/>
      <c r="AN58" s="202"/>
      <c r="AO58" s="202"/>
      <c r="AP58" s="202"/>
      <c r="AQ58" s="202"/>
      <c r="AR58" s="202"/>
      <c r="AS58" s="203"/>
      <c r="AT58" s="217" t="str">
        <f t="shared" si="20"/>
        <v/>
      </c>
      <c r="AU58" s="218"/>
      <c r="AV58" s="218"/>
      <c r="AW58" s="218"/>
      <c r="AX58" s="219"/>
      <c r="AY58" s="214"/>
      <c r="AZ58" s="215"/>
      <c r="BA58" s="215"/>
      <c r="BB58" s="215"/>
      <c r="BC58" s="215"/>
      <c r="BD58" s="215"/>
      <c r="BE58" s="216"/>
      <c r="BF58" s="192"/>
      <c r="BG58" s="193"/>
      <c r="BH58" s="193"/>
      <c r="BI58" s="193"/>
      <c r="BJ58" s="193"/>
      <c r="BK58" s="193"/>
      <c r="BL58" s="193"/>
      <c r="BM58" s="194"/>
      <c r="BN58" s="195"/>
      <c r="BO58" s="196"/>
      <c r="BP58" s="196"/>
      <c r="BQ58" s="196"/>
      <c r="BR58" s="196"/>
      <c r="BS58" s="196"/>
      <c r="BT58" s="196"/>
      <c r="BU58" s="196"/>
      <c r="BV58" s="197"/>
      <c r="BW58" s="139" t="str">
        <f t="shared" si="21"/>
        <v/>
      </c>
      <c r="BX58" s="4"/>
      <c r="BY58" s="16">
        <f t="shared" si="22"/>
        <v>0</v>
      </c>
      <c r="BZ58" s="7">
        <f t="shared" si="23"/>
        <v>0</v>
      </c>
      <c r="CA58" s="7">
        <f t="shared" si="24"/>
        <v>0</v>
      </c>
      <c r="CB58" s="7">
        <f t="shared" si="25"/>
        <v>0</v>
      </c>
      <c r="CC58" s="7">
        <f t="shared" si="26"/>
        <v>0</v>
      </c>
      <c r="CD58" s="7">
        <f t="shared" si="27"/>
        <v>0</v>
      </c>
      <c r="CE58" s="7">
        <f t="shared" si="28"/>
        <v>0</v>
      </c>
      <c r="CF58" s="17">
        <f t="shared" si="29"/>
        <v>0</v>
      </c>
      <c r="CG58" s="79" t="str">
        <f t="shared" si="30"/>
        <v/>
      </c>
      <c r="CH58" s="80" t="str">
        <f t="shared" si="31"/>
        <v/>
      </c>
      <c r="CI58" s="89" t="str">
        <f t="shared" si="32"/>
        <v/>
      </c>
      <c r="CJ58" s="54" t="s">
        <v>70</v>
      </c>
      <c r="CM58" s="7" t="str">
        <f t="shared" si="33"/>
        <v/>
      </c>
      <c r="CN58" s="7" t="str">
        <f>IF(CM58="","",IF(COUNTIF(CM58:$CM$168,CM58)&gt;1,0,1))</f>
        <v/>
      </c>
    </row>
    <row r="59" spans="1:92" ht="30" customHeight="1" x14ac:dyDescent="0.15">
      <c r="A59" s="5" t="str">
        <f t="shared" si="18"/>
        <v/>
      </c>
      <c r="B59" s="262"/>
      <c r="C59" s="263"/>
      <c r="D59" s="263"/>
      <c r="E59" s="263"/>
      <c r="F59" s="264"/>
      <c r="G59" s="201"/>
      <c r="H59" s="202"/>
      <c r="I59" s="202"/>
      <c r="J59" s="202"/>
      <c r="K59" s="202"/>
      <c r="L59" s="202"/>
      <c r="M59" s="202"/>
      <c r="N59" s="203"/>
      <c r="O59" s="217" t="str">
        <f t="shared" si="19"/>
        <v/>
      </c>
      <c r="P59" s="218"/>
      <c r="Q59" s="218"/>
      <c r="R59" s="218"/>
      <c r="S59" s="219"/>
      <c r="T59" s="198"/>
      <c r="U59" s="199"/>
      <c r="V59" s="199"/>
      <c r="W59" s="200"/>
      <c r="X59" s="198"/>
      <c r="Y59" s="199"/>
      <c r="Z59" s="199"/>
      <c r="AA59" s="199"/>
      <c r="AB59" s="199"/>
      <c r="AC59" s="199"/>
      <c r="AD59" s="200"/>
      <c r="AE59" s="198"/>
      <c r="AF59" s="199"/>
      <c r="AG59" s="199"/>
      <c r="AH59" s="199"/>
      <c r="AI59" s="199"/>
      <c r="AJ59" s="199"/>
      <c r="AK59" s="200"/>
      <c r="AL59" s="201"/>
      <c r="AM59" s="202"/>
      <c r="AN59" s="202"/>
      <c r="AO59" s="202"/>
      <c r="AP59" s="202"/>
      <c r="AQ59" s="202"/>
      <c r="AR59" s="202"/>
      <c r="AS59" s="203"/>
      <c r="AT59" s="217" t="str">
        <f t="shared" si="20"/>
        <v/>
      </c>
      <c r="AU59" s="218"/>
      <c r="AV59" s="218"/>
      <c r="AW59" s="218"/>
      <c r="AX59" s="219"/>
      <c r="AY59" s="214"/>
      <c r="AZ59" s="215"/>
      <c r="BA59" s="215"/>
      <c r="BB59" s="215"/>
      <c r="BC59" s="215"/>
      <c r="BD59" s="215"/>
      <c r="BE59" s="216"/>
      <c r="BF59" s="192"/>
      <c r="BG59" s="193"/>
      <c r="BH59" s="193"/>
      <c r="BI59" s="193"/>
      <c r="BJ59" s="193"/>
      <c r="BK59" s="193"/>
      <c r="BL59" s="193"/>
      <c r="BM59" s="194"/>
      <c r="BN59" s="195"/>
      <c r="BO59" s="196"/>
      <c r="BP59" s="196"/>
      <c r="BQ59" s="196"/>
      <c r="BR59" s="196"/>
      <c r="BS59" s="196"/>
      <c r="BT59" s="196"/>
      <c r="BU59" s="196"/>
      <c r="BV59" s="197"/>
      <c r="BW59" s="139" t="str">
        <f t="shared" si="21"/>
        <v/>
      </c>
      <c r="BX59" s="4"/>
      <c r="BY59" s="16">
        <f t="shared" si="22"/>
        <v>0</v>
      </c>
      <c r="BZ59" s="7">
        <f t="shared" si="23"/>
        <v>0</v>
      </c>
      <c r="CA59" s="7">
        <f t="shared" si="24"/>
        <v>0</v>
      </c>
      <c r="CB59" s="7">
        <f t="shared" si="25"/>
        <v>0</v>
      </c>
      <c r="CC59" s="7">
        <f t="shared" si="26"/>
        <v>0</v>
      </c>
      <c r="CD59" s="7">
        <f t="shared" si="27"/>
        <v>0</v>
      </c>
      <c r="CE59" s="7">
        <f t="shared" si="28"/>
        <v>0</v>
      </c>
      <c r="CF59" s="17">
        <f t="shared" si="29"/>
        <v>0</v>
      </c>
      <c r="CG59" s="79" t="str">
        <f t="shared" si="30"/>
        <v/>
      </c>
      <c r="CH59" s="80" t="str">
        <f t="shared" si="31"/>
        <v/>
      </c>
      <c r="CI59" s="81" t="str">
        <f t="shared" si="32"/>
        <v/>
      </c>
      <c r="CM59" s="7" t="str">
        <f t="shared" si="33"/>
        <v/>
      </c>
      <c r="CN59" s="7" t="str">
        <f>IF(CM59="","",IF(COUNTIF(CM59:$CM$168,CM59)&gt;1,0,1))</f>
        <v/>
      </c>
    </row>
    <row r="60" spans="1:92" ht="30" customHeight="1" x14ac:dyDescent="0.15">
      <c r="A60" s="5" t="str">
        <f t="shared" si="18"/>
        <v/>
      </c>
      <c r="B60" s="262"/>
      <c r="C60" s="263"/>
      <c r="D60" s="263"/>
      <c r="E60" s="263"/>
      <c r="F60" s="264"/>
      <c r="G60" s="201"/>
      <c r="H60" s="202"/>
      <c r="I60" s="202"/>
      <c r="J60" s="202"/>
      <c r="K60" s="202"/>
      <c r="L60" s="202"/>
      <c r="M60" s="202"/>
      <c r="N60" s="203"/>
      <c r="O60" s="217" t="str">
        <f t="shared" si="19"/>
        <v/>
      </c>
      <c r="P60" s="218"/>
      <c r="Q60" s="218"/>
      <c r="R60" s="218"/>
      <c r="S60" s="219"/>
      <c r="T60" s="198"/>
      <c r="U60" s="199"/>
      <c r="V60" s="199"/>
      <c r="W60" s="200"/>
      <c r="X60" s="198"/>
      <c r="Y60" s="199"/>
      <c r="Z60" s="199"/>
      <c r="AA60" s="199"/>
      <c r="AB60" s="199"/>
      <c r="AC60" s="199"/>
      <c r="AD60" s="200"/>
      <c r="AE60" s="198"/>
      <c r="AF60" s="199"/>
      <c r="AG60" s="199"/>
      <c r="AH60" s="199"/>
      <c r="AI60" s="199"/>
      <c r="AJ60" s="199"/>
      <c r="AK60" s="200"/>
      <c r="AL60" s="201"/>
      <c r="AM60" s="202"/>
      <c r="AN60" s="202"/>
      <c r="AO60" s="202"/>
      <c r="AP60" s="202"/>
      <c r="AQ60" s="202"/>
      <c r="AR60" s="202"/>
      <c r="AS60" s="203"/>
      <c r="AT60" s="217" t="str">
        <f t="shared" si="20"/>
        <v/>
      </c>
      <c r="AU60" s="218"/>
      <c r="AV60" s="218"/>
      <c r="AW60" s="218"/>
      <c r="AX60" s="219"/>
      <c r="AY60" s="214"/>
      <c r="AZ60" s="215"/>
      <c r="BA60" s="215"/>
      <c r="BB60" s="215"/>
      <c r="BC60" s="215"/>
      <c r="BD60" s="215"/>
      <c r="BE60" s="216"/>
      <c r="BF60" s="192"/>
      <c r="BG60" s="193"/>
      <c r="BH60" s="193"/>
      <c r="BI60" s="193"/>
      <c r="BJ60" s="193"/>
      <c r="BK60" s="193"/>
      <c r="BL60" s="193"/>
      <c r="BM60" s="194"/>
      <c r="BN60" s="195"/>
      <c r="BO60" s="196"/>
      <c r="BP60" s="196"/>
      <c r="BQ60" s="196"/>
      <c r="BR60" s="196"/>
      <c r="BS60" s="196"/>
      <c r="BT60" s="196"/>
      <c r="BU60" s="196"/>
      <c r="BV60" s="197"/>
      <c r="BW60" s="139" t="str">
        <f t="shared" si="21"/>
        <v/>
      </c>
      <c r="BX60" s="4"/>
      <c r="BY60" s="16">
        <f t="shared" si="22"/>
        <v>0</v>
      </c>
      <c r="BZ60" s="7">
        <f t="shared" si="23"/>
        <v>0</v>
      </c>
      <c r="CA60" s="7">
        <f t="shared" si="24"/>
        <v>0</v>
      </c>
      <c r="CB60" s="7">
        <f t="shared" si="25"/>
        <v>0</v>
      </c>
      <c r="CC60" s="7">
        <f t="shared" si="26"/>
        <v>0</v>
      </c>
      <c r="CD60" s="7">
        <f t="shared" si="27"/>
        <v>0</v>
      </c>
      <c r="CE60" s="7">
        <f t="shared" si="28"/>
        <v>0</v>
      </c>
      <c r="CF60" s="17">
        <f t="shared" si="29"/>
        <v>0</v>
      </c>
      <c r="CG60" s="79" t="str">
        <f t="shared" si="30"/>
        <v/>
      </c>
      <c r="CH60" s="80" t="str">
        <f t="shared" si="31"/>
        <v/>
      </c>
      <c r="CI60" s="81" t="str">
        <f t="shared" si="32"/>
        <v/>
      </c>
      <c r="CM60" s="7" t="str">
        <f t="shared" si="33"/>
        <v/>
      </c>
      <c r="CN60" s="7" t="str">
        <f>IF(CM60="","",IF(COUNTIF(CM60:$CM$168,CM60)&gt;1,0,1))</f>
        <v/>
      </c>
    </row>
    <row r="61" spans="1:92" ht="30" customHeight="1" x14ac:dyDescent="0.15">
      <c r="A61" s="5" t="str">
        <f t="shared" si="18"/>
        <v/>
      </c>
      <c r="B61" s="262"/>
      <c r="C61" s="263"/>
      <c r="D61" s="263"/>
      <c r="E61" s="263"/>
      <c r="F61" s="264"/>
      <c r="G61" s="201"/>
      <c r="H61" s="202"/>
      <c r="I61" s="202"/>
      <c r="J61" s="202"/>
      <c r="K61" s="202"/>
      <c r="L61" s="202"/>
      <c r="M61" s="202"/>
      <c r="N61" s="203"/>
      <c r="O61" s="217" t="str">
        <f t="shared" si="19"/>
        <v/>
      </c>
      <c r="P61" s="218"/>
      <c r="Q61" s="218"/>
      <c r="R61" s="218"/>
      <c r="S61" s="219"/>
      <c r="T61" s="198"/>
      <c r="U61" s="199"/>
      <c r="V61" s="199"/>
      <c r="W61" s="200"/>
      <c r="X61" s="198"/>
      <c r="Y61" s="199"/>
      <c r="Z61" s="199"/>
      <c r="AA61" s="199"/>
      <c r="AB61" s="199"/>
      <c r="AC61" s="199"/>
      <c r="AD61" s="200"/>
      <c r="AE61" s="198"/>
      <c r="AF61" s="199"/>
      <c r="AG61" s="199"/>
      <c r="AH61" s="199"/>
      <c r="AI61" s="199"/>
      <c r="AJ61" s="199"/>
      <c r="AK61" s="200"/>
      <c r="AL61" s="201"/>
      <c r="AM61" s="202"/>
      <c r="AN61" s="202"/>
      <c r="AO61" s="202"/>
      <c r="AP61" s="202"/>
      <c r="AQ61" s="202"/>
      <c r="AR61" s="202"/>
      <c r="AS61" s="203"/>
      <c r="AT61" s="217" t="str">
        <f t="shared" si="20"/>
        <v/>
      </c>
      <c r="AU61" s="218"/>
      <c r="AV61" s="218"/>
      <c r="AW61" s="218"/>
      <c r="AX61" s="219"/>
      <c r="AY61" s="214"/>
      <c r="AZ61" s="215"/>
      <c r="BA61" s="215"/>
      <c r="BB61" s="215"/>
      <c r="BC61" s="215"/>
      <c r="BD61" s="215"/>
      <c r="BE61" s="216"/>
      <c r="BF61" s="192"/>
      <c r="BG61" s="193"/>
      <c r="BH61" s="193"/>
      <c r="BI61" s="193"/>
      <c r="BJ61" s="193"/>
      <c r="BK61" s="193"/>
      <c r="BL61" s="193"/>
      <c r="BM61" s="194"/>
      <c r="BN61" s="195"/>
      <c r="BO61" s="196"/>
      <c r="BP61" s="196"/>
      <c r="BQ61" s="196"/>
      <c r="BR61" s="196"/>
      <c r="BS61" s="196"/>
      <c r="BT61" s="196"/>
      <c r="BU61" s="196"/>
      <c r="BV61" s="197"/>
      <c r="BW61" s="139" t="str">
        <f t="shared" si="21"/>
        <v/>
      </c>
      <c r="BX61" s="4"/>
      <c r="BY61" s="16">
        <f t="shared" si="22"/>
        <v>0</v>
      </c>
      <c r="BZ61" s="7">
        <f t="shared" si="23"/>
        <v>0</v>
      </c>
      <c r="CA61" s="7">
        <f t="shared" si="24"/>
        <v>0</v>
      </c>
      <c r="CB61" s="7">
        <f t="shared" si="25"/>
        <v>0</v>
      </c>
      <c r="CC61" s="7">
        <f t="shared" si="26"/>
        <v>0</v>
      </c>
      <c r="CD61" s="7">
        <f t="shared" si="27"/>
        <v>0</v>
      </c>
      <c r="CE61" s="7">
        <f t="shared" si="28"/>
        <v>0</v>
      </c>
      <c r="CF61" s="17">
        <f t="shared" si="29"/>
        <v>0</v>
      </c>
      <c r="CG61" s="79" t="str">
        <f t="shared" si="30"/>
        <v/>
      </c>
      <c r="CH61" s="80" t="str">
        <f t="shared" si="31"/>
        <v/>
      </c>
      <c r="CI61" s="81" t="str">
        <f t="shared" si="32"/>
        <v/>
      </c>
      <c r="CM61" s="7" t="str">
        <f t="shared" si="33"/>
        <v/>
      </c>
      <c r="CN61" s="7" t="str">
        <f>IF(CM61="","",IF(COUNTIF(CM61:$CM$168,CM61)&gt;1,0,1))</f>
        <v/>
      </c>
    </row>
    <row r="62" spans="1:92" ht="30" customHeight="1" x14ac:dyDescent="0.15">
      <c r="A62" s="5" t="str">
        <f t="shared" si="18"/>
        <v/>
      </c>
      <c r="B62" s="262"/>
      <c r="C62" s="263"/>
      <c r="D62" s="263"/>
      <c r="E62" s="263"/>
      <c r="F62" s="264"/>
      <c r="G62" s="201"/>
      <c r="H62" s="202"/>
      <c r="I62" s="202"/>
      <c r="J62" s="202"/>
      <c r="K62" s="202"/>
      <c r="L62" s="202"/>
      <c r="M62" s="202"/>
      <c r="N62" s="203"/>
      <c r="O62" s="217" t="str">
        <f t="shared" si="19"/>
        <v/>
      </c>
      <c r="P62" s="218"/>
      <c r="Q62" s="218"/>
      <c r="R62" s="218"/>
      <c r="S62" s="219"/>
      <c r="T62" s="198"/>
      <c r="U62" s="199"/>
      <c r="V62" s="199"/>
      <c r="W62" s="200"/>
      <c r="X62" s="198"/>
      <c r="Y62" s="199"/>
      <c r="Z62" s="199"/>
      <c r="AA62" s="199"/>
      <c r="AB62" s="199"/>
      <c r="AC62" s="199"/>
      <c r="AD62" s="200"/>
      <c r="AE62" s="198"/>
      <c r="AF62" s="199"/>
      <c r="AG62" s="199"/>
      <c r="AH62" s="199"/>
      <c r="AI62" s="199"/>
      <c r="AJ62" s="199"/>
      <c r="AK62" s="200"/>
      <c r="AL62" s="201"/>
      <c r="AM62" s="202"/>
      <c r="AN62" s="202"/>
      <c r="AO62" s="202"/>
      <c r="AP62" s="202"/>
      <c r="AQ62" s="202"/>
      <c r="AR62" s="202"/>
      <c r="AS62" s="203"/>
      <c r="AT62" s="217" t="str">
        <f t="shared" si="20"/>
        <v/>
      </c>
      <c r="AU62" s="218"/>
      <c r="AV62" s="218"/>
      <c r="AW62" s="218"/>
      <c r="AX62" s="219"/>
      <c r="AY62" s="214"/>
      <c r="AZ62" s="215"/>
      <c r="BA62" s="215"/>
      <c r="BB62" s="215"/>
      <c r="BC62" s="215"/>
      <c r="BD62" s="215"/>
      <c r="BE62" s="216"/>
      <c r="BF62" s="192"/>
      <c r="BG62" s="193"/>
      <c r="BH62" s="193"/>
      <c r="BI62" s="193"/>
      <c r="BJ62" s="193"/>
      <c r="BK62" s="193"/>
      <c r="BL62" s="193"/>
      <c r="BM62" s="194"/>
      <c r="BN62" s="195"/>
      <c r="BO62" s="196"/>
      <c r="BP62" s="196"/>
      <c r="BQ62" s="196"/>
      <c r="BR62" s="196"/>
      <c r="BS62" s="196"/>
      <c r="BT62" s="196"/>
      <c r="BU62" s="196"/>
      <c r="BV62" s="197"/>
      <c r="BW62" s="139" t="str">
        <f t="shared" si="21"/>
        <v/>
      </c>
      <c r="BX62" s="4"/>
      <c r="BY62" s="16">
        <f t="shared" si="22"/>
        <v>0</v>
      </c>
      <c r="BZ62" s="7">
        <f t="shared" si="23"/>
        <v>0</v>
      </c>
      <c r="CA62" s="7">
        <f t="shared" si="24"/>
        <v>0</v>
      </c>
      <c r="CB62" s="7">
        <f t="shared" si="25"/>
        <v>0</v>
      </c>
      <c r="CC62" s="7">
        <f t="shared" si="26"/>
        <v>0</v>
      </c>
      <c r="CD62" s="7">
        <f t="shared" si="27"/>
        <v>0</v>
      </c>
      <c r="CE62" s="7">
        <f t="shared" si="28"/>
        <v>0</v>
      </c>
      <c r="CF62" s="17">
        <f t="shared" si="29"/>
        <v>0</v>
      </c>
      <c r="CG62" s="79" t="str">
        <f t="shared" si="30"/>
        <v/>
      </c>
      <c r="CH62" s="80" t="str">
        <f t="shared" si="31"/>
        <v/>
      </c>
      <c r="CI62" s="81" t="str">
        <f t="shared" si="32"/>
        <v/>
      </c>
      <c r="CM62" s="7" t="str">
        <f t="shared" si="33"/>
        <v/>
      </c>
      <c r="CN62" s="7" t="str">
        <f>IF(CM62="","",IF(COUNTIF(CM62:$CM$168,CM62)&gt;1,0,1))</f>
        <v/>
      </c>
    </row>
    <row r="63" spans="1:92" ht="30" customHeight="1" x14ac:dyDescent="0.15">
      <c r="A63" s="5" t="str">
        <f t="shared" si="18"/>
        <v/>
      </c>
      <c r="B63" s="262"/>
      <c r="C63" s="263"/>
      <c r="D63" s="263"/>
      <c r="E63" s="263"/>
      <c r="F63" s="264"/>
      <c r="G63" s="201"/>
      <c r="H63" s="202"/>
      <c r="I63" s="202"/>
      <c r="J63" s="202"/>
      <c r="K63" s="202"/>
      <c r="L63" s="202"/>
      <c r="M63" s="202"/>
      <c r="N63" s="203"/>
      <c r="O63" s="217" t="str">
        <f t="shared" si="19"/>
        <v/>
      </c>
      <c r="P63" s="218"/>
      <c r="Q63" s="218"/>
      <c r="R63" s="218"/>
      <c r="S63" s="219"/>
      <c r="T63" s="198"/>
      <c r="U63" s="199"/>
      <c r="V63" s="199"/>
      <c r="W63" s="200"/>
      <c r="X63" s="198"/>
      <c r="Y63" s="199"/>
      <c r="Z63" s="199"/>
      <c r="AA63" s="199"/>
      <c r="AB63" s="199"/>
      <c r="AC63" s="199"/>
      <c r="AD63" s="200"/>
      <c r="AE63" s="198"/>
      <c r="AF63" s="199"/>
      <c r="AG63" s="199"/>
      <c r="AH63" s="199"/>
      <c r="AI63" s="199"/>
      <c r="AJ63" s="199"/>
      <c r="AK63" s="200"/>
      <c r="AL63" s="201"/>
      <c r="AM63" s="202"/>
      <c r="AN63" s="202"/>
      <c r="AO63" s="202"/>
      <c r="AP63" s="202"/>
      <c r="AQ63" s="202"/>
      <c r="AR63" s="202"/>
      <c r="AS63" s="203"/>
      <c r="AT63" s="217" t="str">
        <f t="shared" si="20"/>
        <v/>
      </c>
      <c r="AU63" s="218"/>
      <c r="AV63" s="218"/>
      <c r="AW63" s="218"/>
      <c r="AX63" s="219"/>
      <c r="AY63" s="214"/>
      <c r="AZ63" s="215"/>
      <c r="BA63" s="215"/>
      <c r="BB63" s="215"/>
      <c r="BC63" s="215"/>
      <c r="BD63" s="215"/>
      <c r="BE63" s="216"/>
      <c r="BF63" s="192"/>
      <c r="BG63" s="193"/>
      <c r="BH63" s="193"/>
      <c r="BI63" s="193"/>
      <c r="BJ63" s="193"/>
      <c r="BK63" s="193"/>
      <c r="BL63" s="193"/>
      <c r="BM63" s="194"/>
      <c r="BN63" s="195"/>
      <c r="BO63" s="196"/>
      <c r="BP63" s="196"/>
      <c r="BQ63" s="196"/>
      <c r="BR63" s="196"/>
      <c r="BS63" s="196"/>
      <c r="BT63" s="196"/>
      <c r="BU63" s="196"/>
      <c r="BV63" s="197"/>
      <c r="BW63" s="139" t="str">
        <f t="shared" si="21"/>
        <v/>
      </c>
      <c r="BX63" s="4"/>
      <c r="BY63" s="16">
        <f t="shared" si="22"/>
        <v>0</v>
      </c>
      <c r="BZ63" s="7">
        <f t="shared" si="23"/>
        <v>0</v>
      </c>
      <c r="CA63" s="7">
        <f t="shared" si="24"/>
        <v>0</v>
      </c>
      <c r="CB63" s="7">
        <f t="shared" si="25"/>
        <v>0</v>
      </c>
      <c r="CC63" s="7">
        <f t="shared" si="26"/>
        <v>0</v>
      </c>
      <c r="CD63" s="7">
        <f t="shared" si="27"/>
        <v>0</v>
      </c>
      <c r="CE63" s="7">
        <f t="shared" si="28"/>
        <v>0</v>
      </c>
      <c r="CF63" s="17">
        <f t="shared" si="29"/>
        <v>0</v>
      </c>
      <c r="CG63" s="79" t="str">
        <f t="shared" si="30"/>
        <v/>
      </c>
      <c r="CH63" s="80" t="str">
        <f t="shared" si="31"/>
        <v/>
      </c>
      <c r="CI63" s="81" t="str">
        <f t="shared" si="32"/>
        <v/>
      </c>
      <c r="CM63" s="7" t="str">
        <f t="shared" si="33"/>
        <v/>
      </c>
      <c r="CN63" s="7" t="str">
        <f>IF(CM63="","",IF(COUNTIF(CM63:$CM$168,CM63)&gt;1,0,1))</f>
        <v/>
      </c>
    </row>
    <row r="64" spans="1:92" ht="30" customHeight="1" x14ac:dyDescent="0.15">
      <c r="A64" s="5" t="str">
        <f t="shared" si="18"/>
        <v/>
      </c>
      <c r="B64" s="262"/>
      <c r="C64" s="263"/>
      <c r="D64" s="263"/>
      <c r="E64" s="263"/>
      <c r="F64" s="264"/>
      <c r="G64" s="201"/>
      <c r="H64" s="202"/>
      <c r="I64" s="202"/>
      <c r="J64" s="202"/>
      <c r="K64" s="202"/>
      <c r="L64" s="202"/>
      <c r="M64" s="202"/>
      <c r="N64" s="203"/>
      <c r="O64" s="217" t="str">
        <f t="shared" si="19"/>
        <v/>
      </c>
      <c r="P64" s="218"/>
      <c r="Q64" s="218"/>
      <c r="R64" s="218"/>
      <c r="S64" s="219"/>
      <c r="T64" s="198"/>
      <c r="U64" s="199"/>
      <c r="V64" s="199"/>
      <c r="W64" s="200"/>
      <c r="X64" s="198"/>
      <c r="Y64" s="199"/>
      <c r="Z64" s="199"/>
      <c r="AA64" s="199"/>
      <c r="AB64" s="199"/>
      <c r="AC64" s="199"/>
      <c r="AD64" s="200"/>
      <c r="AE64" s="198"/>
      <c r="AF64" s="199"/>
      <c r="AG64" s="199"/>
      <c r="AH64" s="199"/>
      <c r="AI64" s="199"/>
      <c r="AJ64" s="199"/>
      <c r="AK64" s="200"/>
      <c r="AL64" s="201"/>
      <c r="AM64" s="202"/>
      <c r="AN64" s="202"/>
      <c r="AO64" s="202"/>
      <c r="AP64" s="202"/>
      <c r="AQ64" s="202"/>
      <c r="AR64" s="202"/>
      <c r="AS64" s="203"/>
      <c r="AT64" s="217" t="str">
        <f t="shared" si="20"/>
        <v/>
      </c>
      <c r="AU64" s="218"/>
      <c r="AV64" s="218"/>
      <c r="AW64" s="218"/>
      <c r="AX64" s="219"/>
      <c r="AY64" s="214"/>
      <c r="AZ64" s="215"/>
      <c r="BA64" s="215"/>
      <c r="BB64" s="215"/>
      <c r="BC64" s="215"/>
      <c r="BD64" s="215"/>
      <c r="BE64" s="216"/>
      <c r="BF64" s="192"/>
      <c r="BG64" s="193"/>
      <c r="BH64" s="193"/>
      <c r="BI64" s="193"/>
      <c r="BJ64" s="193"/>
      <c r="BK64" s="193"/>
      <c r="BL64" s="193"/>
      <c r="BM64" s="194"/>
      <c r="BN64" s="195"/>
      <c r="BO64" s="196"/>
      <c r="BP64" s="196"/>
      <c r="BQ64" s="196"/>
      <c r="BR64" s="196"/>
      <c r="BS64" s="196"/>
      <c r="BT64" s="196"/>
      <c r="BU64" s="196"/>
      <c r="BV64" s="197"/>
      <c r="BW64" s="139" t="str">
        <f t="shared" si="21"/>
        <v/>
      </c>
      <c r="BX64" s="4"/>
      <c r="BY64" s="16">
        <f t="shared" si="22"/>
        <v>0</v>
      </c>
      <c r="BZ64" s="7">
        <f t="shared" si="23"/>
        <v>0</v>
      </c>
      <c r="CA64" s="7">
        <f t="shared" si="24"/>
        <v>0</v>
      </c>
      <c r="CB64" s="7">
        <f t="shared" si="25"/>
        <v>0</v>
      </c>
      <c r="CC64" s="7">
        <f t="shared" si="26"/>
        <v>0</v>
      </c>
      <c r="CD64" s="7">
        <f t="shared" si="27"/>
        <v>0</v>
      </c>
      <c r="CE64" s="7">
        <f t="shared" si="28"/>
        <v>0</v>
      </c>
      <c r="CF64" s="17">
        <f t="shared" si="29"/>
        <v>0</v>
      </c>
      <c r="CG64" s="79" t="str">
        <f t="shared" si="30"/>
        <v/>
      </c>
      <c r="CH64" s="80" t="str">
        <f t="shared" si="31"/>
        <v/>
      </c>
      <c r="CI64" s="81" t="str">
        <f t="shared" si="32"/>
        <v/>
      </c>
      <c r="CM64" s="7" t="str">
        <f t="shared" si="33"/>
        <v/>
      </c>
      <c r="CN64" s="7" t="str">
        <f>IF(CM64="","",IF(COUNTIF(CM64:$CM$168,CM64)&gt;1,0,1))</f>
        <v/>
      </c>
    </row>
    <row r="65" spans="1:92" ht="30" customHeight="1" x14ac:dyDescent="0.15">
      <c r="A65" s="5" t="str">
        <f t="shared" si="18"/>
        <v/>
      </c>
      <c r="B65" s="262"/>
      <c r="C65" s="263"/>
      <c r="D65" s="263"/>
      <c r="E65" s="263"/>
      <c r="F65" s="264"/>
      <c r="G65" s="201"/>
      <c r="H65" s="202"/>
      <c r="I65" s="202"/>
      <c r="J65" s="202"/>
      <c r="K65" s="202"/>
      <c r="L65" s="202"/>
      <c r="M65" s="202"/>
      <c r="N65" s="203"/>
      <c r="O65" s="217" t="str">
        <f t="shared" si="19"/>
        <v/>
      </c>
      <c r="P65" s="218"/>
      <c r="Q65" s="218"/>
      <c r="R65" s="218"/>
      <c r="S65" s="219"/>
      <c r="T65" s="198"/>
      <c r="U65" s="199"/>
      <c r="V65" s="199"/>
      <c r="W65" s="200"/>
      <c r="X65" s="198"/>
      <c r="Y65" s="199"/>
      <c r="Z65" s="199"/>
      <c r="AA65" s="199"/>
      <c r="AB65" s="199"/>
      <c r="AC65" s="199"/>
      <c r="AD65" s="200"/>
      <c r="AE65" s="198"/>
      <c r="AF65" s="199"/>
      <c r="AG65" s="199"/>
      <c r="AH65" s="199"/>
      <c r="AI65" s="199"/>
      <c r="AJ65" s="199"/>
      <c r="AK65" s="200"/>
      <c r="AL65" s="201"/>
      <c r="AM65" s="202"/>
      <c r="AN65" s="202"/>
      <c r="AO65" s="202"/>
      <c r="AP65" s="202"/>
      <c r="AQ65" s="202"/>
      <c r="AR65" s="202"/>
      <c r="AS65" s="203"/>
      <c r="AT65" s="217" t="str">
        <f t="shared" si="20"/>
        <v/>
      </c>
      <c r="AU65" s="218"/>
      <c r="AV65" s="218"/>
      <c r="AW65" s="218"/>
      <c r="AX65" s="219"/>
      <c r="AY65" s="214"/>
      <c r="AZ65" s="215"/>
      <c r="BA65" s="215"/>
      <c r="BB65" s="215"/>
      <c r="BC65" s="215"/>
      <c r="BD65" s="215"/>
      <c r="BE65" s="216"/>
      <c r="BF65" s="192"/>
      <c r="BG65" s="193"/>
      <c r="BH65" s="193"/>
      <c r="BI65" s="193"/>
      <c r="BJ65" s="193"/>
      <c r="BK65" s="193"/>
      <c r="BL65" s="193"/>
      <c r="BM65" s="194"/>
      <c r="BN65" s="195"/>
      <c r="BO65" s="196"/>
      <c r="BP65" s="196"/>
      <c r="BQ65" s="196"/>
      <c r="BR65" s="196"/>
      <c r="BS65" s="196"/>
      <c r="BT65" s="196"/>
      <c r="BU65" s="196"/>
      <c r="BV65" s="197"/>
      <c r="BW65" s="139" t="str">
        <f t="shared" si="21"/>
        <v/>
      </c>
      <c r="BX65" s="4"/>
      <c r="BY65" s="16">
        <f t="shared" si="22"/>
        <v>0</v>
      </c>
      <c r="BZ65" s="7">
        <f t="shared" si="23"/>
        <v>0</v>
      </c>
      <c r="CA65" s="7">
        <f t="shared" si="24"/>
        <v>0</v>
      </c>
      <c r="CB65" s="7">
        <f t="shared" si="25"/>
        <v>0</v>
      </c>
      <c r="CC65" s="7">
        <f t="shared" si="26"/>
        <v>0</v>
      </c>
      <c r="CD65" s="7">
        <f t="shared" si="27"/>
        <v>0</v>
      </c>
      <c r="CE65" s="7">
        <f t="shared" si="28"/>
        <v>0</v>
      </c>
      <c r="CF65" s="17">
        <f t="shared" si="29"/>
        <v>0</v>
      </c>
      <c r="CG65" s="79" t="str">
        <f t="shared" si="30"/>
        <v/>
      </c>
      <c r="CH65" s="80" t="str">
        <f t="shared" si="31"/>
        <v/>
      </c>
      <c r="CI65" s="81" t="str">
        <f t="shared" si="32"/>
        <v/>
      </c>
      <c r="CM65" s="7" t="str">
        <f t="shared" si="33"/>
        <v/>
      </c>
      <c r="CN65" s="7" t="str">
        <f>IF(CM65="","",IF(COUNTIF(CM65:$CM$168,CM65)&gt;1,0,1))</f>
        <v/>
      </c>
    </row>
    <row r="66" spans="1:92" ht="30" customHeight="1" thickBot="1" x14ac:dyDescent="0.2">
      <c r="A66" s="5" t="str">
        <f t="shared" si="18"/>
        <v/>
      </c>
      <c r="B66" s="262"/>
      <c r="C66" s="263"/>
      <c r="D66" s="263"/>
      <c r="E66" s="263"/>
      <c r="F66" s="264"/>
      <c r="G66" s="201"/>
      <c r="H66" s="202"/>
      <c r="I66" s="202"/>
      <c r="J66" s="202"/>
      <c r="K66" s="202"/>
      <c r="L66" s="202"/>
      <c r="M66" s="202"/>
      <c r="N66" s="203"/>
      <c r="O66" s="217" t="str">
        <f t="shared" si="19"/>
        <v/>
      </c>
      <c r="P66" s="218"/>
      <c r="Q66" s="218"/>
      <c r="R66" s="218"/>
      <c r="S66" s="219"/>
      <c r="T66" s="198"/>
      <c r="U66" s="199"/>
      <c r="V66" s="199"/>
      <c r="W66" s="200"/>
      <c r="X66" s="198"/>
      <c r="Y66" s="199"/>
      <c r="Z66" s="199"/>
      <c r="AA66" s="199"/>
      <c r="AB66" s="199"/>
      <c r="AC66" s="199"/>
      <c r="AD66" s="200"/>
      <c r="AE66" s="198"/>
      <c r="AF66" s="199"/>
      <c r="AG66" s="199"/>
      <c r="AH66" s="199"/>
      <c r="AI66" s="199"/>
      <c r="AJ66" s="199"/>
      <c r="AK66" s="200"/>
      <c r="AL66" s="201"/>
      <c r="AM66" s="202"/>
      <c r="AN66" s="202"/>
      <c r="AO66" s="202"/>
      <c r="AP66" s="202"/>
      <c r="AQ66" s="202"/>
      <c r="AR66" s="202"/>
      <c r="AS66" s="203"/>
      <c r="AT66" s="217" t="str">
        <f t="shared" si="20"/>
        <v/>
      </c>
      <c r="AU66" s="218"/>
      <c r="AV66" s="218"/>
      <c r="AW66" s="218"/>
      <c r="AX66" s="219"/>
      <c r="AY66" s="214"/>
      <c r="AZ66" s="215"/>
      <c r="BA66" s="215"/>
      <c r="BB66" s="215"/>
      <c r="BC66" s="215"/>
      <c r="BD66" s="215"/>
      <c r="BE66" s="216"/>
      <c r="BF66" s="192"/>
      <c r="BG66" s="193"/>
      <c r="BH66" s="193"/>
      <c r="BI66" s="193"/>
      <c r="BJ66" s="193"/>
      <c r="BK66" s="193"/>
      <c r="BL66" s="193"/>
      <c r="BM66" s="194"/>
      <c r="BN66" s="195"/>
      <c r="BO66" s="196"/>
      <c r="BP66" s="196"/>
      <c r="BQ66" s="196"/>
      <c r="BR66" s="196"/>
      <c r="BS66" s="196"/>
      <c r="BT66" s="196"/>
      <c r="BU66" s="196"/>
      <c r="BV66" s="197"/>
      <c r="BW66" s="139" t="str">
        <f t="shared" si="21"/>
        <v/>
      </c>
      <c r="BX66" s="4"/>
      <c r="BY66" s="18">
        <f t="shared" si="22"/>
        <v>0</v>
      </c>
      <c r="BZ66" s="38">
        <f t="shared" si="23"/>
        <v>0</v>
      </c>
      <c r="CA66" s="38">
        <f t="shared" si="24"/>
        <v>0</v>
      </c>
      <c r="CB66" s="38">
        <f t="shared" si="25"/>
        <v>0</v>
      </c>
      <c r="CC66" s="38">
        <f t="shared" si="26"/>
        <v>0</v>
      </c>
      <c r="CD66" s="38">
        <f t="shared" si="27"/>
        <v>0</v>
      </c>
      <c r="CE66" s="38">
        <f t="shared" si="28"/>
        <v>0</v>
      </c>
      <c r="CF66" s="19">
        <f t="shared" si="29"/>
        <v>0</v>
      </c>
      <c r="CG66" s="41" t="str">
        <f t="shared" si="30"/>
        <v/>
      </c>
      <c r="CH66" s="42" t="str">
        <f t="shared" si="31"/>
        <v/>
      </c>
      <c r="CI66" s="85" t="str">
        <f t="shared" si="32"/>
        <v/>
      </c>
      <c r="CM66" s="7" t="str">
        <f t="shared" si="33"/>
        <v/>
      </c>
      <c r="CN66" s="7" t="str">
        <f>IF(CM66="","",IF(COUNTIF(CM66:$CM$168,CM66)&gt;1,0,1))</f>
        <v/>
      </c>
    </row>
    <row r="67" spans="1:92" ht="30" hidden="1" customHeight="1" thickBot="1" x14ac:dyDescent="0.2">
      <c r="B67" s="163"/>
      <c r="C67" s="163"/>
      <c r="D67" s="163"/>
      <c r="E67" s="163"/>
      <c r="F67" s="163"/>
      <c r="G67" s="164"/>
      <c r="H67" s="164"/>
      <c r="I67" s="164"/>
      <c r="J67" s="164"/>
      <c r="K67" s="164"/>
      <c r="L67" s="164"/>
      <c r="M67" s="164"/>
      <c r="N67" s="164"/>
      <c r="O67" s="165"/>
      <c r="P67" s="165"/>
      <c r="Q67" s="165"/>
      <c r="R67" s="165"/>
      <c r="S67" s="165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4"/>
      <c r="AM67" s="164"/>
      <c r="AN67" s="164"/>
      <c r="AO67" s="164"/>
      <c r="AP67" s="164"/>
      <c r="AQ67" s="164"/>
      <c r="AR67" s="164"/>
      <c r="AS67" s="164"/>
      <c r="AT67" s="165"/>
      <c r="AU67" s="165"/>
      <c r="AV67" s="165"/>
      <c r="AW67" s="165"/>
      <c r="AX67" s="165"/>
      <c r="AY67" s="166"/>
      <c r="AZ67" s="166"/>
      <c r="BA67" s="166"/>
      <c r="BB67" s="166"/>
      <c r="BC67" s="166"/>
      <c r="BD67" s="166"/>
      <c r="BE67" s="166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7"/>
      <c r="BQ67" s="167"/>
      <c r="BR67" s="167"/>
      <c r="BS67" s="167"/>
      <c r="BT67" s="167"/>
      <c r="BU67" s="167"/>
      <c r="BV67" s="167"/>
      <c r="BW67" s="139"/>
      <c r="BX67" s="4"/>
      <c r="CG67" s="86"/>
      <c r="CH67" s="86"/>
      <c r="CI67" s="86"/>
      <c r="CM67" s="7"/>
      <c r="CN67" s="7"/>
    </row>
    <row r="68" spans="1:92" ht="18" customHeight="1" x14ac:dyDescent="0.15">
      <c r="B68" s="246" t="str">
        <f>B34</f>
        <v>注）令和5年7月1日現在の入居者を記載すること。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140"/>
      <c r="BY68" s="91"/>
      <c r="BZ68" s="91"/>
      <c r="CA68" s="91"/>
      <c r="CB68" s="91"/>
      <c r="CC68" s="91"/>
      <c r="CD68" s="91"/>
      <c r="CE68" s="91"/>
      <c r="CF68" s="91"/>
      <c r="CM68" s="7"/>
      <c r="CN68" s="7"/>
    </row>
    <row r="69" spans="1:92" ht="18" customHeight="1" thickBot="1" x14ac:dyDescent="0.2">
      <c r="B69" s="191" t="s">
        <v>77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40"/>
      <c r="CM69" s="7"/>
      <c r="CN69" s="7"/>
    </row>
    <row r="70" spans="1:92" s="6" customFormat="1" ht="20.100000000000001" customHeight="1" thickBot="1" x14ac:dyDescent="0.2"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272">
        <f>AL36</f>
        <v>45108</v>
      </c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141"/>
      <c r="BY70" s="230">
        <f>IF(BY3=0,1,ROUNDUP(BY3/25,0))</f>
        <v>1</v>
      </c>
      <c r="BZ70" s="231"/>
      <c r="CA70" s="231"/>
      <c r="CB70" s="231"/>
      <c r="CC70" s="231"/>
      <c r="CD70" s="232" t="s">
        <v>103</v>
      </c>
      <c r="CE70" s="233"/>
      <c r="CF70" s="234"/>
      <c r="CM70" s="11"/>
      <c r="CN70" s="11"/>
    </row>
    <row r="71" spans="1:92" ht="12.75" thickBot="1" x14ac:dyDescent="0.2"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273" t="s">
        <v>4</v>
      </c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4" t="str">
        <f>AY3</f>
        <v>有料老人ホーム　○○○</v>
      </c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140"/>
      <c r="BY71" s="220">
        <f>SUM(BY72:CC72)</f>
        <v>18</v>
      </c>
      <c r="BZ71" s="221"/>
      <c r="CA71" s="221"/>
      <c r="CB71" s="221"/>
      <c r="CC71" s="223"/>
      <c r="CD71" s="224" t="s">
        <v>100</v>
      </c>
      <c r="CE71" s="225"/>
      <c r="CF71" s="226"/>
      <c r="CG71" s="9" t="e">
        <f>#REF!</f>
        <v>#REF!</v>
      </c>
      <c r="CM71" s="7"/>
      <c r="CN71" s="7"/>
    </row>
    <row r="72" spans="1:92" ht="12.75" thickBot="1" x14ac:dyDescent="0.2">
      <c r="B72" s="210" t="s">
        <v>338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140"/>
      <c r="BY72" s="41">
        <f>BY38</f>
        <v>18</v>
      </c>
      <c r="BZ72" s="42">
        <f>BZ38</f>
        <v>0</v>
      </c>
      <c r="CA72" s="42">
        <f>CA38</f>
        <v>0</v>
      </c>
      <c r="CB72" s="42">
        <f>CB38</f>
        <v>0</v>
      </c>
      <c r="CC72" s="43">
        <f>CC38</f>
        <v>0</v>
      </c>
      <c r="CD72" s="227" t="s">
        <v>101</v>
      </c>
      <c r="CE72" s="228"/>
      <c r="CF72" s="229"/>
      <c r="CG72" s="9">
        <f>COUNTA(B76:B100)</f>
        <v>0</v>
      </c>
      <c r="CH72" s="5" t="s">
        <v>102</v>
      </c>
      <c r="CM72" s="7"/>
      <c r="CN72" s="7"/>
    </row>
    <row r="73" spans="1:92" s="6" customFormat="1" ht="18" customHeight="1" x14ac:dyDescent="0.15">
      <c r="B73" s="275" t="s">
        <v>54</v>
      </c>
      <c r="C73" s="205"/>
      <c r="D73" s="205"/>
      <c r="E73" s="205"/>
      <c r="F73" s="206"/>
      <c r="G73" s="204" t="s">
        <v>51</v>
      </c>
      <c r="H73" s="205"/>
      <c r="I73" s="205"/>
      <c r="J73" s="205"/>
      <c r="K73" s="205"/>
      <c r="L73" s="205"/>
      <c r="M73" s="205"/>
      <c r="N73" s="206"/>
      <c r="O73" s="204" t="s">
        <v>49</v>
      </c>
      <c r="P73" s="205"/>
      <c r="Q73" s="205"/>
      <c r="R73" s="205"/>
      <c r="S73" s="206"/>
      <c r="T73" s="204" t="s">
        <v>39</v>
      </c>
      <c r="U73" s="205"/>
      <c r="V73" s="205"/>
      <c r="W73" s="206"/>
      <c r="X73" s="204" t="s">
        <v>19</v>
      </c>
      <c r="Y73" s="205"/>
      <c r="Z73" s="205"/>
      <c r="AA73" s="205"/>
      <c r="AB73" s="205"/>
      <c r="AC73" s="205"/>
      <c r="AD73" s="206"/>
      <c r="AE73" s="204" t="s">
        <v>6</v>
      </c>
      <c r="AF73" s="205"/>
      <c r="AG73" s="205"/>
      <c r="AH73" s="205"/>
      <c r="AI73" s="205"/>
      <c r="AJ73" s="205"/>
      <c r="AK73" s="206"/>
      <c r="AL73" s="204" t="s">
        <v>2</v>
      </c>
      <c r="AM73" s="205"/>
      <c r="AN73" s="205"/>
      <c r="AO73" s="205"/>
      <c r="AP73" s="205"/>
      <c r="AQ73" s="205"/>
      <c r="AR73" s="205"/>
      <c r="AS73" s="206"/>
      <c r="AT73" s="276" t="s">
        <v>50</v>
      </c>
      <c r="AU73" s="277"/>
      <c r="AV73" s="277"/>
      <c r="AW73" s="277"/>
      <c r="AX73" s="278"/>
      <c r="AY73" s="204" t="s">
        <v>52</v>
      </c>
      <c r="AZ73" s="205"/>
      <c r="BA73" s="205"/>
      <c r="BB73" s="205"/>
      <c r="BC73" s="205"/>
      <c r="BD73" s="205"/>
      <c r="BE73" s="206"/>
      <c r="BF73" s="204" t="s">
        <v>56</v>
      </c>
      <c r="BG73" s="205"/>
      <c r="BH73" s="205"/>
      <c r="BI73" s="205"/>
      <c r="BJ73" s="205"/>
      <c r="BK73" s="205"/>
      <c r="BL73" s="205"/>
      <c r="BM73" s="206"/>
      <c r="BN73" s="204" t="s">
        <v>7</v>
      </c>
      <c r="BO73" s="205"/>
      <c r="BP73" s="205"/>
      <c r="BQ73" s="205"/>
      <c r="BR73" s="205"/>
      <c r="BS73" s="205"/>
      <c r="BT73" s="205"/>
      <c r="BU73" s="205"/>
      <c r="BV73" s="269"/>
      <c r="BW73" s="141"/>
      <c r="BY73" s="312" t="s">
        <v>84</v>
      </c>
      <c r="BZ73" s="313"/>
      <c r="CA73" s="313"/>
      <c r="CB73" s="313"/>
      <c r="CC73" s="313"/>
      <c r="CD73" s="313"/>
      <c r="CE73" s="313"/>
      <c r="CF73" s="314"/>
      <c r="CG73" s="220" t="s">
        <v>49</v>
      </c>
      <c r="CH73" s="221"/>
      <c r="CI73" s="222"/>
      <c r="CM73" s="11"/>
      <c r="CN73" s="11"/>
    </row>
    <row r="74" spans="1:92" ht="18" customHeight="1" thickBot="1" x14ac:dyDescent="0.2">
      <c r="B74" s="265" t="s">
        <v>55</v>
      </c>
      <c r="C74" s="208"/>
      <c r="D74" s="208"/>
      <c r="E74" s="208"/>
      <c r="F74" s="209"/>
      <c r="G74" s="207"/>
      <c r="H74" s="208"/>
      <c r="I74" s="208"/>
      <c r="J74" s="208"/>
      <c r="K74" s="208"/>
      <c r="L74" s="208"/>
      <c r="M74" s="208"/>
      <c r="N74" s="209"/>
      <c r="O74" s="207"/>
      <c r="P74" s="208"/>
      <c r="Q74" s="208"/>
      <c r="R74" s="208"/>
      <c r="S74" s="209"/>
      <c r="T74" s="207"/>
      <c r="U74" s="208"/>
      <c r="V74" s="208"/>
      <c r="W74" s="209"/>
      <c r="X74" s="266" t="s">
        <v>215</v>
      </c>
      <c r="Y74" s="267"/>
      <c r="Z74" s="267"/>
      <c r="AA74" s="267"/>
      <c r="AB74" s="267"/>
      <c r="AC74" s="267"/>
      <c r="AD74" s="268"/>
      <c r="AE74" s="207" t="s">
        <v>5</v>
      </c>
      <c r="AF74" s="208"/>
      <c r="AG74" s="208"/>
      <c r="AH74" s="208"/>
      <c r="AI74" s="208"/>
      <c r="AJ74" s="208"/>
      <c r="AK74" s="209"/>
      <c r="AL74" s="207" t="s">
        <v>3</v>
      </c>
      <c r="AM74" s="208"/>
      <c r="AN74" s="208"/>
      <c r="AO74" s="208"/>
      <c r="AP74" s="208"/>
      <c r="AQ74" s="208"/>
      <c r="AR74" s="208"/>
      <c r="AS74" s="209"/>
      <c r="AT74" s="207" t="s">
        <v>49</v>
      </c>
      <c r="AU74" s="208"/>
      <c r="AV74" s="208"/>
      <c r="AW74" s="208"/>
      <c r="AX74" s="209"/>
      <c r="AY74" s="207" t="s">
        <v>53</v>
      </c>
      <c r="AZ74" s="208"/>
      <c r="BA74" s="208"/>
      <c r="BB74" s="208"/>
      <c r="BC74" s="208"/>
      <c r="BD74" s="208"/>
      <c r="BE74" s="209"/>
      <c r="BF74" s="207" t="s">
        <v>57</v>
      </c>
      <c r="BG74" s="208"/>
      <c r="BH74" s="208"/>
      <c r="BI74" s="208"/>
      <c r="BJ74" s="208"/>
      <c r="BK74" s="208"/>
      <c r="BL74" s="208"/>
      <c r="BM74" s="209"/>
      <c r="BN74" s="207"/>
      <c r="BO74" s="208"/>
      <c r="BP74" s="208"/>
      <c r="BQ74" s="208"/>
      <c r="BR74" s="208"/>
      <c r="BS74" s="208"/>
      <c r="BT74" s="208"/>
      <c r="BU74" s="208"/>
      <c r="BV74" s="270"/>
      <c r="BW74" s="140"/>
      <c r="BY74" s="16" t="s">
        <v>92</v>
      </c>
      <c r="BZ74" s="7" t="s">
        <v>85</v>
      </c>
      <c r="CA74" s="7" t="s">
        <v>86</v>
      </c>
      <c r="CB74" s="7" t="s">
        <v>87</v>
      </c>
      <c r="CC74" s="7" t="s">
        <v>88</v>
      </c>
      <c r="CD74" s="7" t="s">
        <v>89</v>
      </c>
      <c r="CE74" s="7" t="s">
        <v>90</v>
      </c>
      <c r="CF74" s="17" t="s">
        <v>91</v>
      </c>
      <c r="CG74" s="64" t="s">
        <v>116</v>
      </c>
      <c r="CH74" s="65" t="s">
        <v>117</v>
      </c>
      <c r="CI74" s="66" t="s">
        <v>118</v>
      </c>
      <c r="CM74" s="7"/>
      <c r="CN74" s="7"/>
    </row>
    <row r="75" spans="1:92" ht="18" hidden="1" customHeight="1" thickBot="1" x14ac:dyDescent="0.2">
      <c r="B75" s="155"/>
      <c r="C75" s="156"/>
      <c r="D75" s="156"/>
      <c r="E75" s="156"/>
      <c r="F75" s="157"/>
      <c r="G75" s="158"/>
      <c r="H75" s="156"/>
      <c r="I75" s="156"/>
      <c r="J75" s="156"/>
      <c r="K75" s="156"/>
      <c r="L75" s="156"/>
      <c r="M75" s="156"/>
      <c r="N75" s="157"/>
      <c r="O75" s="158"/>
      <c r="P75" s="156"/>
      <c r="Q75" s="156"/>
      <c r="R75" s="156"/>
      <c r="S75" s="157"/>
      <c r="T75" s="158"/>
      <c r="U75" s="156"/>
      <c r="V75" s="156"/>
      <c r="W75" s="157"/>
      <c r="X75" s="159"/>
      <c r="Y75" s="160"/>
      <c r="Z75" s="160"/>
      <c r="AA75" s="160"/>
      <c r="AB75" s="160"/>
      <c r="AC75" s="160"/>
      <c r="AD75" s="161"/>
      <c r="AE75" s="158"/>
      <c r="AF75" s="156"/>
      <c r="AG75" s="156"/>
      <c r="AH75" s="156"/>
      <c r="AI75" s="156"/>
      <c r="AJ75" s="156"/>
      <c r="AK75" s="157"/>
      <c r="AL75" s="158"/>
      <c r="AM75" s="156"/>
      <c r="AN75" s="156"/>
      <c r="AO75" s="156"/>
      <c r="AP75" s="156"/>
      <c r="AQ75" s="156"/>
      <c r="AR75" s="156"/>
      <c r="AS75" s="157"/>
      <c r="AT75" s="158"/>
      <c r="AU75" s="156"/>
      <c r="AV75" s="156"/>
      <c r="AW75" s="156"/>
      <c r="AX75" s="157"/>
      <c r="AY75" s="158"/>
      <c r="AZ75" s="156"/>
      <c r="BA75" s="156"/>
      <c r="BB75" s="156"/>
      <c r="BC75" s="156"/>
      <c r="BD75" s="156"/>
      <c r="BE75" s="157"/>
      <c r="BF75" s="158"/>
      <c r="BG75" s="156"/>
      <c r="BH75" s="156"/>
      <c r="BI75" s="156"/>
      <c r="BJ75" s="156"/>
      <c r="BK75" s="156"/>
      <c r="BL75" s="156"/>
      <c r="BM75" s="157"/>
      <c r="BN75" s="158"/>
      <c r="BO75" s="156"/>
      <c r="BP75" s="156"/>
      <c r="BQ75" s="156"/>
      <c r="BR75" s="156"/>
      <c r="BS75" s="156"/>
      <c r="BT75" s="156"/>
      <c r="BU75" s="156"/>
      <c r="BV75" s="162"/>
      <c r="BW75" s="140"/>
      <c r="BY75" s="32"/>
      <c r="BZ75" s="33"/>
      <c r="CA75" s="33"/>
      <c r="CB75" s="33"/>
      <c r="CC75" s="33"/>
      <c r="CD75" s="33"/>
      <c r="CE75" s="33"/>
      <c r="CF75" s="13"/>
      <c r="CG75" s="68"/>
      <c r="CH75" s="69"/>
      <c r="CI75" s="70"/>
      <c r="CM75" s="10"/>
      <c r="CN75" s="13"/>
    </row>
    <row r="76" spans="1:92" ht="30" customHeight="1" x14ac:dyDescent="0.15">
      <c r="A76" s="5" t="str">
        <f>IF(B76=0,"",A66+1)</f>
        <v/>
      </c>
      <c r="B76" s="262"/>
      <c r="C76" s="263"/>
      <c r="D76" s="263"/>
      <c r="E76" s="263"/>
      <c r="F76" s="264"/>
      <c r="G76" s="201"/>
      <c r="H76" s="202"/>
      <c r="I76" s="202"/>
      <c r="J76" s="202"/>
      <c r="K76" s="202"/>
      <c r="L76" s="202"/>
      <c r="M76" s="202"/>
      <c r="N76" s="203"/>
      <c r="O76" s="217" t="str">
        <f t="shared" ref="O76:O100" si="34">IF(G76=0,"",DATEDIF(G76,$AL$2,"Y"))</f>
        <v/>
      </c>
      <c r="P76" s="218"/>
      <c r="Q76" s="218"/>
      <c r="R76" s="218"/>
      <c r="S76" s="219"/>
      <c r="T76" s="198"/>
      <c r="U76" s="199"/>
      <c r="V76" s="199"/>
      <c r="W76" s="200"/>
      <c r="X76" s="198"/>
      <c r="Y76" s="199"/>
      <c r="Z76" s="199"/>
      <c r="AA76" s="199"/>
      <c r="AB76" s="199"/>
      <c r="AC76" s="199"/>
      <c r="AD76" s="200"/>
      <c r="AE76" s="198"/>
      <c r="AF76" s="199"/>
      <c r="AG76" s="199"/>
      <c r="AH76" s="199"/>
      <c r="AI76" s="199"/>
      <c r="AJ76" s="199"/>
      <c r="AK76" s="200"/>
      <c r="AL76" s="201"/>
      <c r="AM76" s="202"/>
      <c r="AN76" s="202"/>
      <c r="AO76" s="202"/>
      <c r="AP76" s="202"/>
      <c r="AQ76" s="202"/>
      <c r="AR76" s="202"/>
      <c r="AS76" s="203"/>
      <c r="AT76" s="217" t="str">
        <f>IF(AL76=0,"",DATEDIF(G76,AL76,"Y"))</f>
        <v/>
      </c>
      <c r="AU76" s="218"/>
      <c r="AV76" s="218"/>
      <c r="AW76" s="218"/>
      <c r="AX76" s="219"/>
      <c r="AY76" s="214"/>
      <c r="AZ76" s="215"/>
      <c r="BA76" s="215"/>
      <c r="BB76" s="215"/>
      <c r="BC76" s="215"/>
      <c r="BD76" s="215"/>
      <c r="BE76" s="216"/>
      <c r="BF76" s="192"/>
      <c r="BG76" s="193"/>
      <c r="BH76" s="193"/>
      <c r="BI76" s="193"/>
      <c r="BJ76" s="193"/>
      <c r="BK76" s="193"/>
      <c r="BL76" s="193"/>
      <c r="BM76" s="194"/>
      <c r="BN76" s="195"/>
      <c r="BO76" s="196"/>
      <c r="BP76" s="196"/>
      <c r="BQ76" s="196"/>
      <c r="BR76" s="196"/>
      <c r="BS76" s="196"/>
      <c r="BT76" s="196"/>
      <c r="BU76" s="196"/>
      <c r="BV76" s="197"/>
      <c r="BW76" s="139" t="str">
        <f>IF(BY76+BZ76+CA76+CB76+CC76+CD76+CE76+CF76=8,"",IF(BY76+BZ76+CA76+CB76+CC76+CD76+CE76+CF76=0,"","未記入項目あり"))</f>
        <v/>
      </c>
      <c r="BX76" s="4"/>
      <c r="BY76" s="16">
        <f>IF(B76=0,0,1)</f>
        <v>0</v>
      </c>
      <c r="BZ76" s="7">
        <f>IF(G76=0,0,1)</f>
        <v>0</v>
      </c>
      <c r="CA76" s="7">
        <f>IF(T76=0,0,1)</f>
        <v>0</v>
      </c>
      <c r="CB76" s="7">
        <f>IF(X76=0,0,1)</f>
        <v>0</v>
      </c>
      <c r="CC76" s="7">
        <f>IF(AE76=0,0,1)</f>
        <v>0</v>
      </c>
      <c r="CD76" s="7">
        <f>IF(AL76=0,0,1)</f>
        <v>0</v>
      </c>
      <c r="CE76" s="7">
        <f>IF(AY76=0,0,1)</f>
        <v>0</v>
      </c>
      <c r="CF76" s="8">
        <f>IF(BF76=0,0,1)</f>
        <v>0</v>
      </c>
      <c r="CG76" s="74" t="str">
        <f>IF(G76=0,"",DATEDIF(G76,$AL$2,"Y"))</f>
        <v/>
      </c>
      <c r="CH76" s="75" t="str">
        <f>IF(G76=0,"",DATEDIF(G76,$AL$2,"YM"))</f>
        <v/>
      </c>
      <c r="CI76" s="87" t="str">
        <f>IF(G76=0,"",DATEDIF(G76,$AL$2,"MD"))</f>
        <v/>
      </c>
      <c r="CJ76" s="88" t="s">
        <v>58</v>
      </c>
      <c r="CK76" s="78" t="s">
        <v>72</v>
      </c>
      <c r="CM76" s="7" t="str">
        <f>IF(B76=0,"",B76)</f>
        <v/>
      </c>
      <c r="CN76" s="7" t="str">
        <f>IF(CM76="","",IF(COUNTIF(CM76:$CM$168,CM76)&gt;1,0,1))</f>
        <v/>
      </c>
    </row>
    <row r="77" spans="1:92" ht="30" customHeight="1" x14ac:dyDescent="0.15">
      <c r="A77" s="5" t="str">
        <f t="shared" ref="A77:A100" si="35">IF(B77=0,"",A76+1)</f>
        <v/>
      </c>
      <c r="B77" s="262"/>
      <c r="C77" s="263"/>
      <c r="D77" s="263"/>
      <c r="E77" s="263"/>
      <c r="F77" s="264"/>
      <c r="G77" s="201"/>
      <c r="H77" s="202"/>
      <c r="I77" s="202"/>
      <c r="J77" s="202"/>
      <c r="K77" s="202"/>
      <c r="L77" s="202"/>
      <c r="M77" s="202"/>
      <c r="N77" s="203"/>
      <c r="O77" s="217" t="str">
        <f t="shared" si="34"/>
        <v/>
      </c>
      <c r="P77" s="218"/>
      <c r="Q77" s="218"/>
      <c r="R77" s="218"/>
      <c r="S77" s="219"/>
      <c r="T77" s="198"/>
      <c r="U77" s="199"/>
      <c r="V77" s="199"/>
      <c r="W77" s="200"/>
      <c r="X77" s="198"/>
      <c r="Y77" s="199"/>
      <c r="Z77" s="199"/>
      <c r="AA77" s="199"/>
      <c r="AB77" s="199"/>
      <c r="AC77" s="199"/>
      <c r="AD77" s="200"/>
      <c r="AE77" s="198"/>
      <c r="AF77" s="199"/>
      <c r="AG77" s="199"/>
      <c r="AH77" s="199"/>
      <c r="AI77" s="199"/>
      <c r="AJ77" s="199"/>
      <c r="AK77" s="200"/>
      <c r="AL77" s="201"/>
      <c r="AM77" s="202"/>
      <c r="AN77" s="202"/>
      <c r="AO77" s="202"/>
      <c r="AP77" s="202"/>
      <c r="AQ77" s="202"/>
      <c r="AR77" s="202"/>
      <c r="AS77" s="203"/>
      <c r="AT77" s="217" t="str">
        <f t="shared" ref="AT77:AT100" si="36">IF(AL77=0,"",DATEDIF(G77,AL77,"Y"))</f>
        <v/>
      </c>
      <c r="AU77" s="218"/>
      <c r="AV77" s="218"/>
      <c r="AW77" s="218"/>
      <c r="AX77" s="219"/>
      <c r="AY77" s="214"/>
      <c r="AZ77" s="215"/>
      <c r="BA77" s="215"/>
      <c r="BB77" s="215"/>
      <c r="BC77" s="215"/>
      <c r="BD77" s="215"/>
      <c r="BE77" s="216"/>
      <c r="BF77" s="192"/>
      <c r="BG77" s="193"/>
      <c r="BH77" s="193"/>
      <c r="BI77" s="193"/>
      <c r="BJ77" s="193"/>
      <c r="BK77" s="193"/>
      <c r="BL77" s="193"/>
      <c r="BM77" s="194"/>
      <c r="BN77" s="195"/>
      <c r="BO77" s="196"/>
      <c r="BP77" s="196"/>
      <c r="BQ77" s="196"/>
      <c r="BR77" s="196"/>
      <c r="BS77" s="196"/>
      <c r="BT77" s="196"/>
      <c r="BU77" s="196"/>
      <c r="BV77" s="197"/>
      <c r="BW77" s="139" t="str">
        <f t="shared" ref="BW77:BW100" si="37">IF(BY77+BZ77+CA77+CB77+CC77+CD77+CE77+CF77=8,"",IF(BY77+BZ77+CA77+CB77+CC77+CD77+CE77+CF77=0,"","未記入項目あり"))</f>
        <v/>
      </c>
      <c r="BX77" s="4"/>
      <c r="BY77" s="16">
        <f t="shared" ref="BY77:BY100" si="38">IF(B77=0,0,1)</f>
        <v>0</v>
      </c>
      <c r="BZ77" s="7">
        <f t="shared" ref="BZ77:BZ100" si="39">IF(G77=0,0,1)</f>
        <v>0</v>
      </c>
      <c r="CA77" s="7">
        <f t="shared" ref="CA77:CA100" si="40">IF(T77=0,0,1)</f>
        <v>0</v>
      </c>
      <c r="CB77" s="7">
        <f t="shared" ref="CB77:CB100" si="41">IF(X77=0,0,1)</f>
        <v>0</v>
      </c>
      <c r="CC77" s="7">
        <f t="shared" ref="CC77:CC100" si="42">IF(AE77=0,0,1)</f>
        <v>0</v>
      </c>
      <c r="CD77" s="7">
        <f t="shared" ref="CD77:CD100" si="43">IF(AL77=0,0,1)</f>
        <v>0</v>
      </c>
      <c r="CE77" s="7">
        <f t="shared" ref="CE77:CE100" si="44">IF(AY77=0,0,1)</f>
        <v>0</v>
      </c>
      <c r="CF77" s="8">
        <f t="shared" ref="CF77:CF100" si="45">IF(BF77=0,0,1)</f>
        <v>0</v>
      </c>
      <c r="CG77" s="79" t="str">
        <f t="shared" ref="CG77:CG100" si="46">IF(G77=0,"",DATEDIF(G77,$AL$2,"Y"))</f>
        <v/>
      </c>
      <c r="CH77" s="80" t="str">
        <f t="shared" ref="CH77:CH100" si="47">IF(G77=0,"",DATEDIF(G77,$AL$2,"YM"))</f>
        <v/>
      </c>
      <c r="CI77" s="89" t="str">
        <f t="shared" ref="CI77:CI100" si="48">IF(G77=0,"",DATEDIF(G77,$AL$2,"MD"))</f>
        <v/>
      </c>
      <c r="CJ77" s="90" t="s">
        <v>59</v>
      </c>
      <c r="CK77" s="52" t="s">
        <v>73</v>
      </c>
      <c r="CM77" s="7" t="str">
        <f t="shared" ref="CM77:CM100" si="49">IF(B77=0,"",B77)</f>
        <v/>
      </c>
      <c r="CN77" s="7" t="str">
        <f>IF(CM77="","",IF(COUNTIF(CM77:$CM$168,CM77)&gt;1,0,1))</f>
        <v/>
      </c>
    </row>
    <row r="78" spans="1:92" ht="30" customHeight="1" x14ac:dyDescent="0.15">
      <c r="A78" s="5" t="str">
        <f t="shared" si="35"/>
        <v/>
      </c>
      <c r="B78" s="262"/>
      <c r="C78" s="263"/>
      <c r="D78" s="263"/>
      <c r="E78" s="263"/>
      <c r="F78" s="264"/>
      <c r="G78" s="201"/>
      <c r="H78" s="202"/>
      <c r="I78" s="202"/>
      <c r="J78" s="202"/>
      <c r="K78" s="202"/>
      <c r="L78" s="202"/>
      <c r="M78" s="202"/>
      <c r="N78" s="203"/>
      <c r="O78" s="217" t="str">
        <f t="shared" si="34"/>
        <v/>
      </c>
      <c r="P78" s="218"/>
      <c r="Q78" s="218"/>
      <c r="R78" s="218"/>
      <c r="S78" s="219"/>
      <c r="T78" s="198"/>
      <c r="U78" s="199"/>
      <c r="V78" s="199"/>
      <c r="W78" s="200"/>
      <c r="X78" s="198"/>
      <c r="Y78" s="199"/>
      <c r="Z78" s="199"/>
      <c r="AA78" s="199"/>
      <c r="AB78" s="199"/>
      <c r="AC78" s="199"/>
      <c r="AD78" s="200"/>
      <c r="AE78" s="198"/>
      <c r="AF78" s="199"/>
      <c r="AG78" s="199"/>
      <c r="AH78" s="199"/>
      <c r="AI78" s="199"/>
      <c r="AJ78" s="199"/>
      <c r="AK78" s="200"/>
      <c r="AL78" s="201"/>
      <c r="AM78" s="202"/>
      <c r="AN78" s="202"/>
      <c r="AO78" s="202"/>
      <c r="AP78" s="202"/>
      <c r="AQ78" s="202"/>
      <c r="AR78" s="202"/>
      <c r="AS78" s="203"/>
      <c r="AT78" s="217" t="str">
        <f t="shared" si="36"/>
        <v/>
      </c>
      <c r="AU78" s="218"/>
      <c r="AV78" s="218"/>
      <c r="AW78" s="218"/>
      <c r="AX78" s="219"/>
      <c r="AY78" s="214"/>
      <c r="AZ78" s="215"/>
      <c r="BA78" s="215"/>
      <c r="BB78" s="215"/>
      <c r="BC78" s="215"/>
      <c r="BD78" s="215"/>
      <c r="BE78" s="216"/>
      <c r="BF78" s="192"/>
      <c r="BG78" s="193"/>
      <c r="BH78" s="193"/>
      <c r="BI78" s="193"/>
      <c r="BJ78" s="193"/>
      <c r="BK78" s="193"/>
      <c r="BL78" s="193"/>
      <c r="BM78" s="194"/>
      <c r="BN78" s="195"/>
      <c r="BO78" s="196"/>
      <c r="BP78" s="196"/>
      <c r="BQ78" s="196"/>
      <c r="BR78" s="196"/>
      <c r="BS78" s="196"/>
      <c r="BT78" s="196"/>
      <c r="BU78" s="196"/>
      <c r="BV78" s="197"/>
      <c r="BW78" s="139" t="str">
        <f t="shared" si="37"/>
        <v/>
      </c>
      <c r="BX78" s="4"/>
      <c r="BY78" s="16">
        <f t="shared" si="38"/>
        <v>0</v>
      </c>
      <c r="BZ78" s="7">
        <f t="shared" si="39"/>
        <v>0</v>
      </c>
      <c r="CA78" s="7">
        <f t="shared" si="40"/>
        <v>0</v>
      </c>
      <c r="CB78" s="7">
        <f t="shared" si="41"/>
        <v>0</v>
      </c>
      <c r="CC78" s="7">
        <f t="shared" si="42"/>
        <v>0</v>
      </c>
      <c r="CD78" s="7">
        <f t="shared" si="43"/>
        <v>0</v>
      </c>
      <c r="CE78" s="7">
        <f t="shared" si="44"/>
        <v>0</v>
      </c>
      <c r="CF78" s="8">
        <f t="shared" si="45"/>
        <v>0</v>
      </c>
      <c r="CG78" s="79" t="str">
        <f t="shared" si="46"/>
        <v/>
      </c>
      <c r="CH78" s="80" t="str">
        <f t="shared" si="47"/>
        <v/>
      </c>
      <c r="CI78" s="89" t="str">
        <f t="shared" si="48"/>
        <v/>
      </c>
      <c r="CJ78" s="90" t="s">
        <v>60</v>
      </c>
      <c r="CK78" s="52" t="s">
        <v>74</v>
      </c>
      <c r="CM78" s="7" t="str">
        <f t="shared" si="49"/>
        <v/>
      </c>
      <c r="CN78" s="7" t="str">
        <f>IF(CM78="","",IF(COUNTIF(CM78:$CM$168,CM78)&gt;1,0,1))</f>
        <v/>
      </c>
    </row>
    <row r="79" spans="1:92" ht="30" customHeight="1" x14ac:dyDescent="0.15">
      <c r="A79" s="5" t="str">
        <f t="shared" si="35"/>
        <v/>
      </c>
      <c r="B79" s="262"/>
      <c r="C79" s="263"/>
      <c r="D79" s="263"/>
      <c r="E79" s="263"/>
      <c r="F79" s="264"/>
      <c r="G79" s="201"/>
      <c r="H79" s="202"/>
      <c r="I79" s="202"/>
      <c r="J79" s="202"/>
      <c r="K79" s="202"/>
      <c r="L79" s="202"/>
      <c r="M79" s="202"/>
      <c r="N79" s="203"/>
      <c r="O79" s="217" t="str">
        <f t="shared" si="34"/>
        <v/>
      </c>
      <c r="P79" s="218"/>
      <c r="Q79" s="218"/>
      <c r="R79" s="218"/>
      <c r="S79" s="219"/>
      <c r="T79" s="198"/>
      <c r="U79" s="199"/>
      <c r="V79" s="199"/>
      <c r="W79" s="200"/>
      <c r="X79" s="198"/>
      <c r="Y79" s="199"/>
      <c r="Z79" s="199"/>
      <c r="AA79" s="199"/>
      <c r="AB79" s="199"/>
      <c r="AC79" s="199"/>
      <c r="AD79" s="200"/>
      <c r="AE79" s="198"/>
      <c r="AF79" s="199"/>
      <c r="AG79" s="199"/>
      <c r="AH79" s="199"/>
      <c r="AI79" s="199"/>
      <c r="AJ79" s="199"/>
      <c r="AK79" s="200"/>
      <c r="AL79" s="201"/>
      <c r="AM79" s="202"/>
      <c r="AN79" s="202"/>
      <c r="AO79" s="202"/>
      <c r="AP79" s="202"/>
      <c r="AQ79" s="202"/>
      <c r="AR79" s="202"/>
      <c r="AS79" s="203"/>
      <c r="AT79" s="217" t="str">
        <f t="shared" si="36"/>
        <v/>
      </c>
      <c r="AU79" s="218"/>
      <c r="AV79" s="218"/>
      <c r="AW79" s="218"/>
      <c r="AX79" s="219"/>
      <c r="AY79" s="214"/>
      <c r="AZ79" s="215"/>
      <c r="BA79" s="215"/>
      <c r="BB79" s="215"/>
      <c r="BC79" s="215"/>
      <c r="BD79" s="215"/>
      <c r="BE79" s="216"/>
      <c r="BF79" s="192"/>
      <c r="BG79" s="193"/>
      <c r="BH79" s="193"/>
      <c r="BI79" s="193"/>
      <c r="BJ79" s="193"/>
      <c r="BK79" s="193"/>
      <c r="BL79" s="193"/>
      <c r="BM79" s="194"/>
      <c r="BN79" s="195"/>
      <c r="BO79" s="196"/>
      <c r="BP79" s="196"/>
      <c r="BQ79" s="196"/>
      <c r="BR79" s="196"/>
      <c r="BS79" s="196"/>
      <c r="BT79" s="196"/>
      <c r="BU79" s="196"/>
      <c r="BV79" s="197"/>
      <c r="BW79" s="139" t="str">
        <f t="shared" si="37"/>
        <v/>
      </c>
      <c r="BX79" s="4"/>
      <c r="BY79" s="16">
        <f t="shared" si="38"/>
        <v>0</v>
      </c>
      <c r="BZ79" s="7">
        <f t="shared" si="39"/>
        <v>0</v>
      </c>
      <c r="CA79" s="7">
        <f t="shared" si="40"/>
        <v>0</v>
      </c>
      <c r="CB79" s="7">
        <f t="shared" si="41"/>
        <v>0</v>
      </c>
      <c r="CC79" s="7">
        <f t="shared" si="42"/>
        <v>0</v>
      </c>
      <c r="CD79" s="7">
        <f t="shared" si="43"/>
        <v>0</v>
      </c>
      <c r="CE79" s="7">
        <f t="shared" si="44"/>
        <v>0</v>
      </c>
      <c r="CF79" s="8">
        <f t="shared" si="45"/>
        <v>0</v>
      </c>
      <c r="CG79" s="79" t="str">
        <f t="shared" si="46"/>
        <v/>
      </c>
      <c r="CH79" s="80" t="str">
        <f t="shared" si="47"/>
        <v/>
      </c>
      <c r="CI79" s="89" t="str">
        <f t="shared" si="48"/>
        <v/>
      </c>
      <c r="CJ79" s="90" t="s">
        <v>75</v>
      </c>
      <c r="CK79" s="52" t="s">
        <v>69</v>
      </c>
      <c r="CM79" s="7" t="str">
        <f t="shared" si="49"/>
        <v/>
      </c>
      <c r="CN79" s="7" t="str">
        <f>IF(CM79="","",IF(COUNTIF(CM79:$CM$168,CM79)&gt;1,0,1))</f>
        <v/>
      </c>
    </row>
    <row r="80" spans="1:92" ht="30" customHeight="1" thickBot="1" x14ac:dyDescent="0.2">
      <c r="A80" s="5" t="str">
        <f t="shared" si="35"/>
        <v/>
      </c>
      <c r="B80" s="262"/>
      <c r="C80" s="263"/>
      <c r="D80" s="263"/>
      <c r="E80" s="263"/>
      <c r="F80" s="264"/>
      <c r="G80" s="201"/>
      <c r="H80" s="202"/>
      <c r="I80" s="202"/>
      <c r="J80" s="202"/>
      <c r="K80" s="202"/>
      <c r="L80" s="202"/>
      <c r="M80" s="202"/>
      <c r="N80" s="203"/>
      <c r="O80" s="217" t="str">
        <f t="shared" si="34"/>
        <v/>
      </c>
      <c r="P80" s="218"/>
      <c r="Q80" s="218"/>
      <c r="R80" s="218"/>
      <c r="S80" s="219"/>
      <c r="T80" s="198"/>
      <c r="U80" s="199"/>
      <c r="V80" s="199"/>
      <c r="W80" s="200"/>
      <c r="X80" s="198"/>
      <c r="Y80" s="199"/>
      <c r="Z80" s="199"/>
      <c r="AA80" s="199"/>
      <c r="AB80" s="199"/>
      <c r="AC80" s="199"/>
      <c r="AD80" s="200"/>
      <c r="AE80" s="198"/>
      <c r="AF80" s="199"/>
      <c r="AG80" s="199"/>
      <c r="AH80" s="199"/>
      <c r="AI80" s="199"/>
      <c r="AJ80" s="199"/>
      <c r="AK80" s="200"/>
      <c r="AL80" s="201"/>
      <c r="AM80" s="202"/>
      <c r="AN80" s="202"/>
      <c r="AO80" s="202"/>
      <c r="AP80" s="202"/>
      <c r="AQ80" s="202"/>
      <c r="AR80" s="202"/>
      <c r="AS80" s="203"/>
      <c r="AT80" s="217" t="str">
        <f t="shared" si="36"/>
        <v/>
      </c>
      <c r="AU80" s="218"/>
      <c r="AV80" s="218"/>
      <c r="AW80" s="218"/>
      <c r="AX80" s="219"/>
      <c r="AY80" s="214"/>
      <c r="AZ80" s="215"/>
      <c r="BA80" s="215"/>
      <c r="BB80" s="215"/>
      <c r="BC80" s="215"/>
      <c r="BD80" s="215"/>
      <c r="BE80" s="216"/>
      <c r="BF80" s="192"/>
      <c r="BG80" s="193"/>
      <c r="BH80" s="193"/>
      <c r="BI80" s="193"/>
      <c r="BJ80" s="193"/>
      <c r="BK80" s="193"/>
      <c r="BL80" s="193"/>
      <c r="BM80" s="194"/>
      <c r="BN80" s="195"/>
      <c r="BO80" s="196"/>
      <c r="BP80" s="196"/>
      <c r="BQ80" s="196"/>
      <c r="BR80" s="196"/>
      <c r="BS80" s="196"/>
      <c r="BT80" s="196"/>
      <c r="BU80" s="196"/>
      <c r="BV80" s="197"/>
      <c r="BW80" s="139" t="str">
        <f t="shared" si="37"/>
        <v/>
      </c>
      <c r="BX80" s="4"/>
      <c r="BY80" s="16">
        <f t="shared" si="38"/>
        <v>0</v>
      </c>
      <c r="BZ80" s="7">
        <f t="shared" si="39"/>
        <v>0</v>
      </c>
      <c r="CA80" s="7">
        <f t="shared" si="40"/>
        <v>0</v>
      </c>
      <c r="CB80" s="7">
        <f t="shared" si="41"/>
        <v>0</v>
      </c>
      <c r="CC80" s="7">
        <f t="shared" si="42"/>
        <v>0</v>
      </c>
      <c r="CD80" s="7">
        <f t="shared" si="43"/>
        <v>0</v>
      </c>
      <c r="CE80" s="7">
        <f t="shared" si="44"/>
        <v>0</v>
      </c>
      <c r="CF80" s="8">
        <f t="shared" si="45"/>
        <v>0</v>
      </c>
      <c r="CG80" s="79" t="str">
        <f t="shared" si="46"/>
        <v/>
      </c>
      <c r="CH80" s="80" t="str">
        <f t="shared" si="47"/>
        <v/>
      </c>
      <c r="CI80" s="89" t="str">
        <f t="shared" si="48"/>
        <v/>
      </c>
      <c r="CJ80" s="90" t="s">
        <v>61</v>
      </c>
      <c r="CK80" s="54" t="s">
        <v>70</v>
      </c>
      <c r="CM80" s="7" t="str">
        <f t="shared" si="49"/>
        <v/>
      </c>
      <c r="CN80" s="7" t="str">
        <f>IF(CM80="","",IF(COUNTIF(CM80:$CM$168,CM80)&gt;1,0,1))</f>
        <v/>
      </c>
    </row>
    <row r="81" spans="1:92" ht="30" customHeight="1" x14ac:dyDescent="0.15">
      <c r="A81" s="5" t="str">
        <f t="shared" si="35"/>
        <v/>
      </c>
      <c r="B81" s="262"/>
      <c r="C81" s="263"/>
      <c r="D81" s="263"/>
      <c r="E81" s="263"/>
      <c r="F81" s="264"/>
      <c r="G81" s="201"/>
      <c r="H81" s="202"/>
      <c r="I81" s="202"/>
      <c r="J81" s="202"/>
      <c r="K81" s="202"/>
      <c r="L81" s="202"/>
      <c r="M81" s="202"/>
      <c r="N81" s="203"/>
      <c r="O81" s="217" t="str">
        <f t="shared" si="34"/>
        <v/>
      </c>
      <c r="P81" s="218"/>
      <c r="Q81" s="218"/>
      <c r="R81" s="218"/>
      <c r="S81" s="219"/>
      <c r="T81" s="198"/>
      <c r="U81" s="199"/>
      <c r="V81" s="199"/>
      <c r="W81" s="200"/>
      <c r="X81" s="198"/>
      <c r="Y81" s="199"/>
      <c r="Z81" s="199"/>
      <c r="AA81" s="199"/>
      <c r="AB81" s="199"/>
      <c r="AC81" s="199"/>
      <c r="AD81" s="200"/>
      <c r="AE81" s="198"/>
      <c r="AF81" s="199"/>
      <c r="AG81" s="199"/>
      <c r="AH81" s="199"/>
      <c r="AI81" s="199"/>
      <c r="AJ81" s="199"/>
      <c r="AK81" s="200"/>
      <c r="AL81" s="201"/>
      <c r="AM81" s="202"/>
      <c r="AN81" s="202"/>
      <c r="AO81" s="202"/>
      <c r="AP81" s="202"/>
      <c r="AQ81" s="202"/>
      <c r="AR81" s="202"/>
      <c r="AS81" s="203"/>
      <c r="AT81" s="217" t="str">
        <f t="shared" si="36"/>
        <v/>
      </c>
      <c r="AU81" s="218"/>
      <c r="AV81" s="218"/>
      <c r="AW81" s="218"/>
      <c r="AX81" s="219"/>
      <c r="AY81" s="214"/>
      <c r="AZ81" s="215"/>
      <c r="BA81" s="215"/>
      <c r="BB81" s="215"/>
      <c r="BC81" s="215"/>
      <c r="BD81" s="215"/>
      <c r="BE81" s="216"/>
      <c r="BF81" s="192"/>
      <c r="BG81" s="193"/>
      <c r="BH81" s="193"/>
      <c r="BI81" s="193"/>
      <c r="BJ81" s="193"/>
      <c r="BK81" s="193"/>
      <c r="BL81" s="193"/>
      <c r="BM81" s="194"/>
      <c r="BN81" s="195"/>
      <c r="BO81" s="196"/>
      <c r="BP81" s="196"/>
      <c r="BQ81" s="196"/>
      <c r="BR81" s="196"/>
      <c r="BS81" s="196"/>
      <c r="BT81" s="196"/>
      <c r="BU81" s="196"/>
      <c r="BV81" s="197"/>
      <c r="BW81" s="139" t="str">
        <f t="shared" si="37"/>
        <v/>
      </c>
      <c r="BX81" s="4"/>
      <c r="BY81" s="16">
        <f t="shared" si="38"/>
        <v>0</v>
      </c>
      <c r="BZ81" s="7">
        <f t="shared" si="39"/>
        <v>0</v>
      </c>
      <c r="CA81" s="7">
        <f t="shared" si="40"/>
        <v>0</v>
      </c>
      <c r="CB81" s="7">
        <f t="shared" si="41"/>
        <v>0</v>
      </c>
      <c r="CC81" s="7">
        <f t="shared" si="42"/>
        <v>0</v>
      </c>
      <c r="CD81" s="7">
        <f t="shared" si="43"/>
        <v>0</v>
      </c>
      <c r="CE81" s="7">
        <f t="shared" si="44"/>
        <v>0</v>
      </c>
      <c r="CF81" s="8">
        <f t="shared" si="45"/>
        <v>0</v>
      </c>
      <c r="CG81" s="79" t="str">
        <f t="shared" si="46"/>
        <v/>
      </c>
      <c r="CH81" s="80" t="str">
        <f t="shared" si="47"/>
        <v/>
      </c>
      <c r="CI81" s="89" t="str">
        <f t="shared" si="48"/>
        <v/>
      </c>
      <c r="CJ81" s="52" t="s">
        <v>62</v>
      </c>
      <c r="CM81" s="7" t="str">
        <f t="shared" si="49"/>
        <v/>
      </c>
      <c r="CN81" s="7" t="str">
        <f>IF(CM81="","",IF(COUNTIF(CM81:$CM$168,CM81)&gt;1,0,1))</f>
        <v/>
      </c>
    </row>
    <row r="82" spans="1:92" ht="30" customHeight="1" x14ac:dyDescent="0.15">
      <c r="A82" s="5" t="str">
        <f t="shared" si="35"/>
        <v/>
      </c>
      <c r="B82" s="262"/>
      <c r="C82" s="263"/>
      <c r="D82" s="263"/>
      <c r="E82" s="263"/>
      <c r="F82" s="264"/>
      <c r="G82" s="201"/>
      <c r="H82" s="202"/>
      <c r="I82" s="202"/>
      <c r="J82" s="202"/>
      <c r="K82" s="202"/>
      <c r="L82" s="202"/>
      <c r="M82" s="202"/>
      <c r="N82" s="203"/>
      <c r="O82" s="217" t="str">
        <f t="shared" si="34"/>
        <v/>
      </c>
      <c r="P82" s="218"/>
      <c r="Q82" s="218"/>
      <c r="R82" s="218"/>
      <c r="S82" s="219"/>
      <c r="T82" s="198"/>
      <c r="U82" s="199"/>
      <c r="V82" s="199"/>
      <c r="W82" s="200"/>
      <c r="X82" s="198"/>
      <c r="Y82" s="199"/>
      <c r="Z82" s="199"/>
      <c r="AA82" s="199"/>
      <c r="AB82" s="199"/>
      <c r="AC82" s="199"/>
      <c r="AD82" s="200"/>
      <c r="AE82" s="198"/>
      <c r="AF82" s="199"/>
      <c r="AG82" s="199"/>
      <c r="AH82" s="199"/>
      <c r="AI82" s="199"/>
      <c r="AJ82" s="199"/>
      <c r="AK82" s="200"/>
      <c r="AL82" s="201"/>
      <c r="AM82" s="202"/>
      <c r="AN82" s="202"/>
      <c r="AO82" s="202"/>
      <c r="AP82" s="202"/>
      <c r="AQ82" s="202"/>
      <c r="AR82" s="202"/>
      <c r="AS82" s="203"/>
      <c r="AT82" s="217" t="str">
        <f t="shared" si="36"/>
        <v/>
      </c>
      <c r="AU82" s="218"/>
      <c r="AV82" s="218"/>
      <c r="AW82" s="218"/>
      <c r="AX82" s="219"/>
      <c r="AY82" s="214"/>
      <c r="AZ82" s="215"/>
      <c r="BA82" s="215"/>
      <c r="BB82" s="215"/>
      <c r="BC82" s="215"/>
      <c r="BD82" s="215"/>
      <c r="BE82" s="216"/>
      <c r="BF82" s="192"/>
      <c r="BG82" s="193"/>
      <c r="BH82" s="193"/>
      <c r="BI82" s="193"/>
      <c r="BJ82" s="193"/>
      <c r="BK82" s="193"/>
      <c r="BL82" s="193"/>
      <c r="BM82" s="194"/>
      <c r="BN82" s="195"/>
      <c r="BO82" s="196"/>
      <c r="BP82" s="196"/>
      <c r="BQ82" s="196"/>
      <c r="BR82" s="196"/>
      <c r="BS82" s="196"/>
      <c r="BT82" s="196"/>
      <c r="BU82" s="196"/>
      <c r="BV82" s="197"/>
      <c r="BW82" s="139" t="str">
        <f t="shared" si="37"/>
        <v/>
      </c>
      <c r="BX82" s="4"/>
      <c r="BY82" s="16">
        <f t="shared" si="38"/>
        <v>0</v>
      </c>
      <c r="BZ82" s="7">
        <f t="shared" si="39"/>
        <v>0</v>
      </c>
      <c r="CA82" s="7">
        <f t="shared" si="40"/>
        <v>0</v>
      </c>
      <c r="CB82" s="7">
        <f t="shared" si="41"/>
        <v>0</v>
      </c>
      <c r="CC82" s="7">
        <f t="shared" si="42"/>
        <v>0</v>
      </c>
      <c r="CD82" s="7">
        <f t="shared" si="43"/>
        <v>0</v>
      </c>
      <c r="CE82" s="7">
        <f t="shared" si="44"/>
        <v>0</v>
      </c>
      <c r="CF82" s="8">
        <f t="shared" si="45"/>
        <v>0</v>
      </c>
      <c r="CG82" s="79" t="str">
        <f t="shared" si="46"/>
        <v/>
      </c>
      <c r="CH82" s="80" t="str">
        <f t="shared" si="47"/>
        <v/>
      </c>
      <c r="CI82" s="89" t="str">
        <f t="shared" si="48"/>
        <v/>
      </c>
      <c r="CJ82" s="52" t="s">
        <v>63</v>
      </c>
      <c r="CM82" s="7" t="str">
        <f t="shared" si="49"/>
        <v/>
      </c>
      <c r="CN82" s="7" t="str">
        <f>IF(CM82="","",IF(COUNTIF(CM82:$CM$168,CM82)&gt;1,0,1))</f>
        <v/>
      </c>
    </row>
    <row r="83" spans="1:92" ht="30" customHeight="1" x14ac:dyDescent="0.15">
      <c r="A83" s="5" t="str">
        <f t="shared" si="35"/>
        <v/>
      </c>
      <c r="B83" s="262"/>
      <c r="C83" s="263"/>
      <c r="D83" s="263"/>
      <c r="E83" s="263"/>
      <c r="F83" s="264"/>
      <c r="G83" s="201"/>
      <c r="H83" s="202"/>
      <c r="I83" s="202"/>
      <c r="J83" s="202"/>
      <c r="K83" s="202"/>
      <c r="L83" s="202"/>
      <c r="M83" s="202"/>
      <c r="N83" s="203"/>
      <c r="O83" s="217" t="str">
        <f t="shared" si="34"/>
        <v/>
      </c>
      <c r="P83" s="218"/>
      <c r="Q83" s="218"/>
      <c r="R83" s="218"/>
      <c r="S83" s="219"/>
      <c r="T83" s="198"/>
      <c r="U83" s="199"/>
      <c r="V83" s="199"/>
      <c r="W83" s="200"/>
      <c r="X83" s="198"/>
      <c r="Y83" s="199"/>
      <c r="Z83" s="199"/>
      <c r="AA83" s="199"/>
      <c r="AB83" s="199"/>
      <c r="AC83" s="199"/>
      <c r="AD83" s="200"/>
      <c r="AE83" s="198"/>
      <c r="AF83" s="199"/>
      <c r="AG83" s="199"/>
      <c r="AH83" s="199"/>
      <c r="AI83" s="199"/>
      <c r="AJ83" s="199"/>
      <c r="AK83" s="200"/>
      <c r="AL83" s="201"/>
      <c r="AM83" s="202"/>
      <c r="AN83" s="202"/>
      <c r="AO83" s="202"/>
      <c r="AP83" s="202"/>
      <c r="AQ83" s="202"/>
      <c r="AR83" s="202"/>
      <c r="AS83" s="203"/>
      <c r="AT83" s="217" t="str">
        <f t="shared" si="36"/>
        <v/>
      </c>
      <c r="AU83" s="218"/>
      <c r="AV83" s="218"/>
      <c r="AW83" s="218"/>
      <c r="AX83" s="219"/>
      <c r="AY83" s="214"/>
      <c r="AZ83" s="215"/>
      <c r="BA83" s="215"/>
      <c r="BB83" s="215"/>
      <c r="BC83" s="215"/>
      <c r="BD83" s="215"/>
      <c r="BE83" s="216"/>
      <c r="BF83" s="192"/>
      <c r="BG83" s="193"/>
      <c r="BH83" s="193"/>
      <c r="BI83" s="193"/>
      <c r="BJ83" s="193"/>
      <c r="BK83" s="193"/>
      <c r="BL83" s="193"/>
      <c r="BM83" s="194"/>
      <c r="BN83" s="195"/>
      <c r="BO83" s="196"/>
      <c r="BP83" s="196"/>
      <c r="BQ83" s="196"/>
      <c r="BR83" s="196"/>
      <c r="BS83" s="196"/>
      <c r="BT83" s="196"/>
      <c r="BU83" s="196"/>
      <c r="BV83" s="197"/>
      <c r="BW83" s="139" t="str">
        <f t="shared" si="37"/>
        <v/>
      </c>
      <c r="BX83" s="4"/>
      <c r="BY83" s="16">
        <f t="shared" si="38"/>
        <v>0</v>
      </c>
      <c r="BZ83" s="7">
        <f t="shared" si="39"/>
        <v>0</v>
      </c>
      <c r="CA83" s="7">
        <f t="shared" si="40"/>
        <v>0</v>
      </c>
      <c r="CB83" s="7">
        <f t="shared" si="41"/>
        <v>0</v>
      </c>
      <c r="CC83" s="7">
        <f t="shared" si="42"/>
        <v>0</v>
      </c>
      <c r="CD83" s="7">
        <f t="shared" si="43"/>
        <v>0</v>
      </c>
      <c r="CE83" s="7">
        <f t="shared" si="44"/>
        <v>0</v>
      </c>
      <c r="CF83" s="8">
        <f t="shared" si="45"/>
        <v>0</v>
      </c>
      <c r="CG83" s="79" t="str">
        <f t="shared" si="46"/>
        <v/>
      </c>
      <c r="CH83" s="80" t="str">
        <f t="shared" si="47"/>
        <v/>
      </c>
      <c r="CI83" s="89" t="str">
        <f t="shared" si="48"/>
        <v/>
      </c>
      <c r="CJ83" s="52" t="s">
        <v>64</v>
      </c>
      <c r="CM83" s="7" t="str">
        <f t="shared" si="49"/>
        <v/>
      </c>
      <c r="CN83" s="7" t="str">
        <f>IF(CM83="","",IF(COUNTIF(CM83:$CM$168,CM83)&gt;1,0,1))</f>
        <v/>
      </c>
    </row>
    <row r="84" spans="1:92" ht="30" customHeight="1" x14ac:dyDescent="0.15">
      <c r="A84" s="5" t="str">
        <f t="shared" si="35"/>
        <v/>
      </c>
      <c r="B84" s="262"/>
      <c r="C84" s="263"/>
      <c r="D84" s="263"/>
      <c r="E84" s="263"/>
      <c r="F84" s="264"/>
      <c r="G84" s="201"/>
      <c r="H84" s="202"/>
      <c r="I84" s="202"/>
      <c r="J84" s="202"/>
      <c r="K84" s="202"/>
      <c r="L84" s="202"/>
      <c r="M84" s="202"/>
      <c r="N84" s="203"/>
      <c r="O84" s="217" t="str">
        <f t="shared" si="34"/>
        <v/>
      </c>
      <c r="P84" s="218"/>
      <c r="Q84" s="218"/>
      <c r="R84" s="218"/>
      <c r="S84" s="219"/>
      <c r="T84" s="198"/>
      <c r="U84" s="199"/>
      <c r="V84" s="199"/>
      <c r="W84" s="200"/>
      <c r="X84" s="198"/>
      <c r="Y84" s="199"/>
      <c r="Z84" s="199"/>
      <c r="AA84" s="199"/>
      <c r="AB84" s="199"/>
      <c r="AC84" s="199"/>
      <c r="AD84" s="200"/>
      <c r="AE84" s="198"/>
      <c r="AF84" s="199"/>
      <c r="AG84" s="199"/>
      <c r="AH84" s="199"/>
      <c r="AI84" s="199"/>
      <c r="AJ84" s="199"/>
      <c r="AK84" s="200"/>
      <c r="AL84" s="201"/>
      <c r="AM84" s="202"/>
      <c r="AN84" s="202"/>
      <c r="AO84" s="202"/>
      <c r="AP84" s="202"/>
      <c r="AQ84" s="202"/>
      <c r="AR84" s="202"/>
      <c r="AS84" s="203"/>
      <c r="AT84" s="217" t="str">
        <f t="shared" si="36"/>
        <v/>
      </c>
      <c r="AU84" s="218"/>
      <c r="AV84" s="218"/>
      <c r="AW84" s="218"/>
      <c r="AX84" s="219"/>
      <c r="AY84" s="214"/>
      <c r="AZ84" s="215"/>
      <c r="BA84" s="215"/>
      <c r="BB84" s="215"/>
      <c r="BC84" s="215"/>
      <c r="BD84" s="215"/>
      <c r="BE84" s="216"/>
      <c r="BF84" s="192"/>
      <c r="BG84" s="193"/>
      <c r="BH84" s="193"/>
      <c r="BI84" s="193"/>
      <c r="BJ84" s="193"/>
      <c r="BK84" s="193"/>
      <c r="BL84" s="193"/>
      <c r="BM84" s="194"/>
      <c r="BN84" s="195"/>
      <c r="BO84" s="196"/>
      <c r="BP84" s="196"/>
      <c r="BQ84" s="196"/>
      <c r="BR84" s="196"/>
      <c r="BS84" s="196"/>
      <c r="BT84" s="196"/>
      <c r="BU84" s="196"/>
      <c r="BV84" s="197"/>
      <c r="BW84" s="139" t="str">
        <f t="shared" si="37"/>
        <v/>
      </c>
      <c r="BX84" s="4"/>
      <c r="BY84" s="16">
        <f t="shared" si="38"/>
        <v>0</v>
      </c>
      <c r="BZ84" s="7">
        <f t="shared" si="39"/>
        <v>0</v>
      </c>
      <c r="CA84" s="7">
        <f t="shared" si="40"/>
        <v>0</v>
      </c>
      <c r="CB84" s="7">
        <f t="shared" si="41"/>
        <v>0</v>
      </c>
      <c r="CC84" s="7">
        <f t="shared" si="42"/>
        <v>0</v>
      </c>
      <c r="CD84" s="7">
        <f t="shared" si="43"/>
        <v>0</v>
      </c>
      <c r="CE84" s="7">
        <f t="shared" si="44"/>
        <v>0</v>
      </c>
      <c r="CF84" s="8">
        <f t="shared" si="45"/>
        <v>0</v>
      </c>
      <c r="CG84" s="79" t="str">
        <f t="shared" si="46"/>
        <v/>
      </c>
      <c r="CH84" s="80" t="str">
        <f t="shared" si="47"/>
        <v/>
      </c>
      <c r="CI84" s="89" t="str">
        <f t="shared" si="48"/>
        <v/>
      </c>
      <c r="CJ84" s="52" t="s">
        <v>65</v>
      </c>
      <c r="CM84" s="7" t="str">
        <f t="shared" si="49"/>
        <v/>
      </c>
      <c r="CN84" s="7" t="str">
        <f>IF(CM84="","",IF(COUNTIF(CM84:$CM$168,CM84)&gt;1,0,1))</f>
        <v/>
      </c>
    </row>
    <row r="85" spans="1:92" ht="30" customHeight="1" x14ac:dyDescent="0.15">
      <c r="A85" s="5" t="str">
        <f t="shared" si="35"/>
        <v/>
      </c>
      <c r="B85" s="262"/>
      <c r="C85" s="263"/>
      <c r="D85" s="263"/>
      <c r="E85" s="263"/>
      <c r="F85" s="264"/>
      <c r="G85" s="201"/>
      <c r="H85" s="202"/>
      <c r="I85" s="202"/>
      <c r="J85" s="202"/>
      <c r="K85" s="202"/>
      <c r="L85" s="202"/>
      <c r="M85" s="202"/>
      <c r="N85" s="203"/>
      <c r="O85" s="217" t="str">
        <f t="shared" si="34"/>
        <v/>
      </c>
      <c r="P85" s="218"/>
      <c r="Q85" s="218"/>
      <c r="R85" s="218"/>
      <c r="S85" s="219"/>
      <c r="T85" s="198"/>
      <c r="U85" s="199"/>
      <c r="V85" s="199"/>
      <c r="W85" s="200"/>
      <c r="X85" s="198"/>
      <c r="Y85" s="199"/>
      <c r="Z85" s="199"/>
      <c r="AA85" s="199"/>
      <c r="AB85" s="199"/>
      <c r="AC85" s="199"/>
      <c r="AD85" s="200"/>
      <c r="AE85" s="198"/>
      <c r="AF85" s="199"/>
      <c r="AG85" s="199"/>
      <c r="AH85" s="199"/>
      <c r="AI85" s="199"/>
      <c r="AJ85" s="199"/>
      <c r="AK85" s="200"/>
      <c r="AL85" s="201"/>
      <c r="AM85" s="202"/>
      <c r="AN85" s="202"/>
      <c r="AO85" s="202"/>
      <c r="AP85" s="202"/>
      <c r="AQ85" s="202"/>
      <c r="AR85" s="202"/>
      <c r="AS85" s="203"/>
      <c r="AT85" s="217" t="str">
        <f t="shared" si="36"/>
        <v/>
      </c>
      <c r="AU85" s="218"/>
      <c r="AV85" s="218"/>
      <c r="AW85" s="218"/>
      <c r="AX85" s="219"/>
      <c r="AY85" s="214"/>
      <c r="AZ85" s="215"/>
      <c r="BA85" s="215"/>
      <c r="BB85" s="215"/>
      <c r="BC85" s="215"/>
      <c r="BD85" s="215"/>
      <c r="BE85" s="216"/>
      <c r="BF85" s="192"/>
      <c r="BG85" s="193"/>
      <c r="BH85" s="193"/>
      <c r="BI85" s="193"/>
      <c r="BJ85" s="193"/>
      <c r="BK85" s="193"/>
      <c r="BL85" s="193"/>
      <c r="BM85" s="194"/>
      <c r="BN85" s="195"/>
      <c r="BO85" s="196"/>
      <c r="BP85" s="196"/>
      <c r="BQ85" s="196"/>
      <c r="BR85" s="196"/>
      <c r="BS85" s="196"/>
      <c r="BT85" s="196"/>
      <c r="BU85" s="196"/>
      <c r="BV85" s="197"/>
      <c r="BW85" s="139" t="str">
        <f t="shared" si="37"/>
        <v/>
      </c>
      <c r="BX85" s="4"/>
      <c r="BY85" s="16">
        <f t="shared" si="38"/>
        <v>0</v>
      </c>
      <c r="BZ85" s="7">
        <f t="shared" si="39"/>
        <v>0</v>
      </c>
      <c r="CA85" s="7">
        <f t="shared" si="40"/>
        <v>0</v>
      </c>
      <c r="CB85" s="7">
        <f t="shared" si="41"/>
        <v>0</v>
      </c>
      <c r="CC85" s="7">
        <f t="shared" si="42"/>
        <v>0</v>
      </c>
      <c r="CD85" s="7">
        <f t="shared" si="43"/>
        <v>0</v>
      </c>
      <c r="CE85" s="7">
        <f t="shared" si="44"/>
        <v>0</v>
      </c>
      <c r="CF85" s="8">
        <f t="shared" si="45"/>
        <v>0</v>
      </c>
      <c r="CG85" s="79" t="str">
        <f t="shared" si="46"/>
        <v/>
      </c>
      <c r="CH85" s="80" t="str">
        <f t="shared" si="47"/>
        <v/>
      </c>
      <c r="CI85" s="89" t="str">
        <f t="shared" si="48"/>
        <v/>
      </c>
      <c r="CJ85" s="52" t="s">
        <v>66</v>
      </c>
      <c r="CM85" s="7" t="str">
        <f t="shared" si="49"/>
        <v/>
      </c>
      <c r="CN85" s="7" t="str">
        <f>IF(CM85="","",IF(COUNTIF(CM85:$CM$168,CM85)&gt;1,0,1))</f>
        <v/>
      </c>
    </row>
    <row r="86" spans="1:92" ht="30" customHeight="1" x14ac:dyDescent="0.15">
      <c r="A86" s="5" t="str">
        <f t="shared" si="35"/>
        <v/>
      </c>
      <c r="B86" s="262"/>
      <c r="C86" s="263"/>
      <c r="D86" s="263"/>
      <c r="E86" s="263"/>
      <c r="F86" s="264"/>
      <c r="G86" s="201"/>
      <c r="H86" s="202"/>
      <c r="I86" s="202"/>
      <c r="J86" s="202"/>
      <c r="K86" s="202"/>
      <c r="L86" s="202"/>
      <c r="M86" s="202"/>
      <c r="N86" s="203"/>
      <c r="O86" s="217" t="str">
        <f t="shared" si="34"/>
        <v/>
      </c>
      <c r="P86" s="218"/>
      <c r="Q86" s="218"/>
      <c r="R86" s="218"/>
      <c r="S86" s="219"/>
      <c r="T86" s="198"/>
      <c r="U86" s="199"/>
      <c r="V86" s="199"/>
      <c r="W86" s="200"/>
      <c r="X86" s="198"/>
      <c r="Y86" s="199"/>
      <c r="Z86" s="199"/>
      <c r="AA86" s="199"/>
      <c r="AB86" s="199"/>
      <c r="AC86" s="199"/>
      <c r="AD86" s="200"/>
      <c r="AE86" s="198"/>
      <c r="AF86" s="199"/>
      <c r="AG86" s="199"/>
      <c r="AH86" s="199"/>
      <c r="AI86" s="199"/>
      <c r="AJ86" s="199"/>
      <c r="AK86" s="200"/>
      <c r="AL86" s="201"/>
      <c r="AM86" s="202"/>
      <c r="AN86" s="202"/>
      <c r="AO86" s="202"/>
      <c r="AP86" s="202"/>
      <c r="AQ86" s="202"/>
      <c r="AR86" s="202"/>
      <c r="AS86" s="203"/>
      <c r="AT86" s="217" t="str">
        <f t="shared" si="36"/>
        <v/>
      </c>
      <c r="AU86" s="218"/>
      <c r="AV86" s="218"/>
      <c r="AW86" s="218"/>
      <c r="AX86" s="219"/>
      <c r="AY86" s="214"/>
      <c r="AZ86" s="215"/>
      <c r="BA86" s="215"/>
      <c r="BB86" s="215"/>
      <c r="BC86" s="215"/>
      <c r="BD86" s="215"/>
      <c r="BE86" s="216"/>
      <c r="BF86" s="192"/>
      <c r="BG86" s="193"/>
      <c r="BH86" s="193"/>
      <c r="BI86" s="193"/>
      <c r="BJ86" s="193"/>
      <c r="BK86" s="193"/>
      <c r="BL86" s="193"/>
      <c r="BM86" s="194"/>
      <c r="BN86" s="195"/>
      <c r="BO86" s="196"/>
      <c r="BP86" s="196"/>
      <c r="BQ86" s="196"/>
      <c r="BR86" s="196"/>
      <c r="BS86" s="196"/>
      <c r="BT86" s="196"/>
      <c r="BU86" s="196"/>
      <c r="BV86" s="197"/>
      <c r="BW86" s="139" t="str">
        <f t="shared" si="37"/>
        <v/>
      </c>
      <c r="BX86" s="4"/>
      <c r="BY86" s="16">
        <f t="shared" si="38"/>
        <v>0</v>
      </c>
      <c r="BZ86" s="7">
        <f t="shared" si="39"/>
        <v>0</v>
      </c>
      <c r="CA86" s="7">
        <f t="shared" si="40"/>
        <v>0</v>
      </c>
      <c r="CB86" s="7">
        <f t="shared" si="41"/>
        <v>0</v>
      </c>
      <c r="CC86" s="7">
        <f t="shared" si="42"/>
        <v>0</v>
      </c>
      <c r="CD86" s="7">
        <f t="shared" si="43"/>
        <v>0</v>
      </c>
      <c r="CE86" s="7">
        <f t="shared" si="44"/>
        <v>0</v>
      </c>
      <c r="CF86" s="8">
        <f t="shared" si="45"/>
        <v>0</v>
      </c>
      <c r="CG86" s="79" t="str">
        <f t="shared" si="46"/>
        <v/>
      </c>
      <c r="CH86" s="80" t="str">
        <f t="shared" si="47"/>
        <v/>
      </c>
      <c r="CI86" s="89" t="str">
        <f t="shared" si="48"/>
        <v/>
      </c>
      <c r="CJ86" s="52" t="s">
        <v>67</v>
      </c>
      <c r="CM86" s="7" t="str">
        <f t="shared" si="49"/>
        <v/>
      </c>
      <c r="CN86" s="7" t="str">
        <f>IF(CM86="","",IF(COUNTIF(CM86:$CM$168,CM86)&gt;1,0,1))</f>
        <v/>
      </c>
    </row>
    <row r="87" spans="1:92" ht="30" customHeight="1" x14ac:dyDescent="0.15">
      <c r="A87" s="5" t="str">
        <f t="shared" si="35"/>
        <v/>
      </c>
      <c r="B87" s="262"/>
      <c r="C87" s="263"/>
      <c r="D87" s="263"/>
      <c r="E87" s="263"/>
      <c r="F87" s="264"/>
      <c r="G87" s="201"/>
      <c r="H87" s="202"/>
      <c r="I87" s="202"/>
      <c r="J87" s="202"/>
      <c r="K87" s="202"/>
      <c r="L87" s="202"/>
      <c r="M87" s="202"/>
      <c r="N87" s="203"/>
      <c r="O87" s="217" t="str">
        <f t="shared" si="34"/>
        <v/>
      </c>
      <c r="P87" s="218"/>
      <c r="Q87" s="218"/>
      <c r="R87" s="218"/>
      <c r="S87" s="219"/>
      <c r="T87" s="198"/>
      <c r="U87" s="199"/>
      <c r="V87" s="199"/>
      <c r="W87" s="200"/>
      <c r="X87" s="198"/>
      <c r="Y87" s="199"/>
      <c r="Z87" s="199"/>
      <c r="AA87" s="199"/>
      <c r="AB87" s="199"/>
      <c r="AC87" s="199"/>
      <c r="AD87" s="200"/>
      <c r="AE87" s="198"/>
      <c r="AF87" s="199"/>
      <c r="AG87" s="199"/>
      <c r="AH87" s="199"/>
      <c r="AI87" s="199"/>
      <c r="AJ87" s="199"/>
      <c r="AK87" s="200"/>
      <c r="AL87" s="201"/>
      <c r="AM87" s="202"/>
      <c r="AN87" s="202"/>
      <c r="AO87" s="202"/>
      <c r="AP87" s="202"/>
      <c r="AQ87" s="202"/>
      <c r="AR87" s="202"/>
      <c r="AS87" s="203"/>
      <c r="AT87" s="217" t="str">
        <f t="shared" si="36"/>
        <v/>
      </c>
      <c r="AU87" s="218"/>
      <c r="AV87" s="218"/>
      <c r="AW87" s="218"/>
      <c r="AX87" s="219"/>
      <c r="AY87" s="214"/>
      <c r="AZ87" s="215"/>
      <c r="BA87" s="215"/>
      <c r="BB87" s="215"/>
      <c r="BC87" s="215"/>
      <c r="BD87" s="215"/>
      <c r="BE87" s="216"/>
      <c r="BF87" s="192"/>
      <c r="BG87" s="193"/>
      <c r="BH87" s="193"/>
      <c r="BI87" s="193"/>
      <c r="BJ87" s="193"/>
      <c r="BK87" s="193"/>
      <c r="BL87" s="193"/>
      <c r="BM87" s="194"/>
      <c r="BN87" s="195"/>
      <c r="BO87" s="196"/>
      <c r="BP87" s="196"/>
      <c r="BQ87" s="196"/>
      <c r="BR87" s="196"/>
      <c r="BS87" s="196"/>
      <c r="BT87" s="196"/>
      <c r="BU87" s="196"/>
      <c r="BV87" s="197"/>
      <c r="BW87" s="139" t="str">
        <f t="shared" si="37"/>
        <v/>
      </c>
      <c r="BX87" s="4"/>
      <c r="BY87" s="16">
        <f t="shared" si="38"/>
        <v>0</v>
      </c>
      <c r="BZ87" s="7">
        <f t="shared" si="39"/>
        <v>0</v>
      </c>
      <c r="CA87" s="7">
        <f t="shared" si="40"/>
        <v>0</v>
      </c>
      <c r="CB87" s="7">
        <f t="shared" si="41"/>
        <v>0</v>
      </c>
      <c r="CC87" s="7">
        <f t="shared" si="42"/>
        <v>0</v>
      </c>
      <c r="CD87" s="7">
        <f t="shared" si="43"/>
        <v>0</v>
      </c>
      <c r="CE87" s="7">
        <f t="shared" si="44"/>
        <v>0</v>
      </c>
      <c r="CF87" s="8">
        <f t="shared" si="45"/>
        <v>0</v>
      </c>
      <c r="CG87" s="79" t="str">
        <f t="shared" si="46"/>
        <v/>
      </c>
      <c r="CH87" s="80" t="str">
        <f t="shared" si="47"/>
        <v/>
      </c>
      <c r="CI87" s="89" t="str">
        <f t="shared" si="48"/>
        <v/>
      </c>
      <c r="CJ87" s="52" t="s">
        <v>214</v>
      </c>
      <c r="CM87" s="7" t="str">
        <f t="shared" si="49"/>
        <v/>
      </c>
      <c r="CN87" s="7" t="str">
        <f>IF(CM87="","",IF(COUNTIF(CM87:$CM$168,CM87)&gt;1,0,1))</f>
        <v/>
      </c>
    </row>
    <row r="88" spans="1:92" ht="30" customHeight="1" x14ac:dyDescent="0.15">
      <c r="A88" s="5" t="str">
        <f t="shared" si="35"/>
        <v/>
      </c>
      <c r="B88" s="262"/>
      <c r="C88" s="263"/>
      <c r="D88" s="263"/>
      <c r="E88" s="263"/>
      <c r="F88" s="264"/>
      <c r="G88" s="201"/>
      <c r="H88" s="202"/>
      <c r="I88" s="202"/>
      <c r="J88" s="202"/>
      <c r="K88" s="202"/>
      <c r="L88" s="202"/>
      <c r="M88" s="202"/>
      <c r="N88" s="203"/>
      <c r="O88" s="217" t="str">
        <f t="shared" si="34"/>
        <v/>
      </c>
      <c r="P88" s="218"/>
      <c r="Q88" s="218"/>
      <c r="R88" s="218"/>
      <c r="S88" s="219"/>
      <c r="T88" s="198"/>
      <c r="U88" s="199"/>
      <c r="V88" s="199"/>
      <c r="W88" s="200"/>
      <c r="X88" s="198"/>
      <c r="Y88" s="199"/>
      <c r="Z88" s="199"/>
      <c r="AA88" s="199"/>
      <c r="AB88" s="199"/>
      <c r="AC88" s="199"/>
      <c r="AD88" s="200"/>
      <c r="AE88" s="198"/>
      <c r="AF88" s="199"/>
      <c r="AG88" s="199"/>
      <c r="AH88" s="199"/>
      <c r="AI88" s="199"/>
      <c r="AJ88" s="199"/>
      <c r="AK88" s="200"/>
      <c r="AL88" s="201"/>
      <c r="AM88" s="202"/>
      <c r="AN88" s="202"/>
      <c r="AO88" s="202"/>
      <c r="AP88" s="202"/>
      <c r="AQ88" s="202"/>
      <c r="AR88" s="202"/>
      <c r="AS88" s="203"/>
      <c r="AT88" s="217" t="str">
        <f t="shared" si="36"/>
        <v/>
      </c>
      <c r="AU88" s="218"/>
      <c r="AV88" s="218"/>
      <c r="AW88" s="218"/>
      <c r="AX88" s="219"/>
      <c r="AY88" s="214"/>
      <c r="AZ88" s="215"/>
      <c r="BA88" s="215"/>
      <c r="BB88" s="215"/>
      <c r="BC88" s="215"/>
      <c r="BD88" s="215"/>
      <c r="BE88" s="216"/>
      <c r="BF88" s="192"/>
      <c r="BG88" s="193"/>
      <c r="BH88" s="193"/>
      <c r="BI88" s="193"/>
      <c r="BJ88" s="193"/>
      <c r="BK88" s="193"/>
      <c r="BL88" s="193"/>
      <c r="BM88" s="194"/>
      <c r="BN88" s="195"/>
      <c r="BO88" s="196"/>
      <c r="BP88" s="196"/>
      <c r="BQ88" s="196"/>
      <c r="BR88" s="196"/>
      <c r="BS88" s="196"/>
      <c r="BT88" s="196"/>
      <c r="BU88" s="196"/>
      <c r="BV88" s="197"/>
      <c r="BW88" s="139" t="str">
        <f t="shared" si="37"/>
        <v/>
      </c>
      <c r="BX88" s="4"/>
      <c r="BY88" s="16">
        <f t="shared" si="38"/>
        <v>0</v>
      </c>
      <c r="BZ88" s="7">
        <f t="shared" si="39"/>
        <v>0</v>
      </c>
      <c r="CA88" s="7">
        <f t="shared" si="40"/>
        <v>0</v>
      </c>
      <c r="CB88" s="7">
        <f t="shared" si="41"/>
        <v>0</v>
      </c>
      <c r="CC88" s="7">
        <f t="shared" si="42"/>
        <v>0</v>
      </c>
      <c r="CD88" s="7">
        <f t="shared" si="43"/>
        <v>0</v>
      </c>
      <c r="CE88" s="7">
        <f t="shared" si="44"/>
        <v>0</v>
      </c>
      <c r="CF88" s="8">
        <f t="shared" si="45"/>
        <v>0</v>
      </c>
      <c r="CG88" s="79" t="str">
        <f t="shared" si="46"/>
        <v/>
      </c>
      <c r="CH88" s="80" t="str">
        <f t="shared" si="47"/>
        <v/>
      </c>
      <c r="CI88" s="89" t="str">
        <f t="shared" si="48"/>
        <v/>
      </c>
      <c r="CJ88" s="52" t="s">
        <v>68</v>
      </c>
      <c r="CM88" s="7" t="str">
        <f t="shared" si="49"/>
        <v/>
      </c>
      <c r="CN88" s="7" t="str">
        <f>IF(CM88="","",IF(COUNTIF(CM88:$CM$168,CM88)&gt;1,0,1))</f>
        <v/>
      </c>
    </row>
    <row r="89" spans="1:92" ht="30" customHeight="1" x14ac:dyDescent="0.15">
      <c r="A89" s="5" t="str">
        <f t="shared" si="35"/>
        <v/>
      </c>
      <c r="B89" s="262"/>
      <c r="C89" s="263"/>
      <c r="D89" s="263"/>
      <c r="E89" s="263"/>
      <c r="F89" s="264"/>
      <c r="G89" s="201"/>
      <c r="H89" s="202"/>
      <c r="I89" s="202"/>
      <c r="J89" s="202"/>
      <c r="K89" s="202"/>
      <c r="L89" s="202"/>
      <c r="M89" s="202"/>
      <c r="N89" s="203"/>
      <c r="O89" s="217" t="str">
        <f t="shared" si="34"/>
        <v/>
      </c>
      <c r="P89" s="218"/>
      <c r="Q89" s="218"/>
      <c r="R89" s="218"/>
      <c r="S89" s="219"/>
      <c r="T89" s="198"/>
      <c r="U89" s="199"/>
      <c r="V89" s="199"/>
      <c r="W89" s="200"/>
      <c r="X89" s="198"/>
      <c r="Y89" s="199"/>
      <c r="Z89" s="199"/>
      <c r="AA89" s="199"/>
      <c r="AB89" s="199"/>
      <c r="AC89" s="199"/>
      <c r="AD89" s="200"/>
      <c r="AE89" s="198"/>
      <c r="AF89" s="199"/>
      <c r="AG89" s="199"/>
      <c r="AH89" s="199"/>
      <c r="AI89" s="199"/>
      <c r="AJ89" s="199"/>
      <c r="AK89" s="200"/>
      <c r="AL89" s="201"/>
      <c r="AM89" s="202"/>
      <c r="AN89" s="202"/>
      <c r="AO89" s="202"/>
      <c r="AP89" s="202"/>
      <c r="AQ89" s="202"/>
      <c r="AR89" s="202"/>
      <c r="AS89" s="203"/>
      <c r="AT89" s="217" t="str">
        <f t="shared" si="36"/>
        <v/>
      </c>
      <c r="AU89" s="218"/>
      <c r="AV89" s="218"/>
      <c r="AW89" s="218"/>
      <c r="AX89" s="219"/>
      <c r="AY89" s="214"/>
      <c r="AZ89" s="215"/>
      <c r="BA89" s="215"/>
      <c r="BB89" s="215"/>
      <c r="BC89" s="215"/>
      <c r="BD89" s="215"/>
      <c r="BE89" s="216"/>
      <c r="BF89" s="192"/>
      <c r="BG89" s="193"/>
      <c r="BH89" s="193"/>
      <c r="BI89" s="193"/>
      <c r="BJ89" s="193"/>
      <c r="BK89" s="193"/>
      <c r="BL89" s="193"/>
      <c r="BM89" s="194"/>
      <c r="BN89" s="195"/>
      <c r="BO89" s="196"/>
      <c r="BP89" s="196"/>
      <c r="BQ89" s="196"/>
      <c r="BR89" s="196"/>
      <c r="BS89" s="196"/>
      <c r="BT89" s="196"/>
      <c r="BU89" s="196"/>
      <c r="BV89" s="197"/>
      <c r="BW89" s="139" t="str">
        <f t="shared" si="37"/>
        <v/>
      </c>
      <c r="BX89" s="4"/>
      <c r="BY89" s="16">
        <f t="shared" si="38"/>
        <v>0</v>
      </c>
      <c r="BZ89" s="7">
        <f t="shared" si="39"/>
        <v>0</v>
      </c>
      <c r="CA89" s="7">
        <f t="shared" si="40"/>
        <v>0</v>
      </c>
      <c r="CB89" s="7">
        <f t="shared" si="41"/>
        <v>0</v>
      </c>
      <c r="CC89" s="7">
        <f t="shared" si="42"/>
        <v>0</v>
      </c>
      <c r="CD89" s="7">
        <f t="shared" si="43"/>
        <v>0</v>
      </c>
      <c r="CE89" s="7">
        <f t="shared" si="44"/>
        <v>0</v>
      </c>
      <c r="CF89" s="8">
        <f t="shared" si="45"/>
        <v>0</v>
      </c>
      <c r="CG89" s="79" t="str">
        <f t="shared" si="46"/>
        <v/>
      </c>
      <c r="CH89" s="80" t="str">
        <f t="shared" si="47"/>
        <v/>
      </c>
      <c r="CI89" s="89" t="str">
        <f t="shared" si="48"/>
        <v/>
      </c>
      <c r="CJ89" s="52" t="s">
        <v>71</v>
      </c>
      <c r="CM89" s="7" t="str">
        <f t="shared" si="49"/>
        <v/>
      </c>
      <c r="CN89" s="7" t="str">
        <f>IF(CM89="","",IF(COUNTIF(CM89:$CM$168,CM89)&gt;1,0,1))</f>
        <v/>
      </c>
    </row>
    <row r="90" spans="1:92" ht="30" customHeight="1" x14ac:dyDescent="0.15">
      <c r="A90" s="5" t="str">
        <f t="shared" si="35"/>
        <v/>
      </c>
      <c r="B90" s="262"/>
      <c r="C90" s="263"/>
      <c r="D90" s="263"/>
      <c r="E90" s="263"/>
      <c r="F90" s="264"/>
      <c r="G90" s="201"/>
      <c r="H90" s="202"/>
      <c r="I90" s="202"/>
      <c r="J90" s="202"/>
      <c r="K90" s="202"/>
      <c r="L90" s="202"/>
      <c r="M90" s="202"/>
      <c r="N90" s="203"/>
      <c r="O90" s="217" t="str">
        <f t="shared" si="34"/>
        <v/>
      </c>
      <c r="P90" s="218"/>
      <c r="Q90" s="218"/>
      <c r="R90" s="218"/>
      <c r="S90" s="219"/>
      <c r="T90" s="198"/>
      <c r="U90" s="199"/>
      <c r="V90" s="199"/>
      <c r="W90" s="200"/>
      <c r="X90" s="198"/>
      <c r="Y90" s="199"/>
      <c r="Z90" s="199"/>
      <c r="AA90" s="199"/>
      <c r="AB90" s="199"/>
      <c r="AC90" s="199"/>
      <c r="AD90" s="200"/>
      <c r="AE90" s="198"/>
      <c r="AF90" s="199"/>
      <c r="AG90" s="199"/>
      <c r="AH90" s="199"/>
      <c r="AI90" s="199"/>
      <c r="AJ90" s="199"/>
      <c r="AK90" s="200"/>
      <c r="AL90" s="201"/>
      <c r="AM90" s="202"/>
      <c r="AN90" s="202"/>
      <c r="AO90" s="202"/>
      <c r="AP90" s="202"/>
      <c r="AQ90" s="202"/>
      <c r="AR90" s="202"/>
      <c r="AS90" s="203"/>
      <c r="AT90" s="217" t="str">
        <f t="shared" si="36"/>
        <v/>
      </c>
      <c r="AU90" s="218"/>
      <c r="AV90" s="218"/>
      <c r="AW90" s="218"/>
      <c r="AX90" s="219"/>
      <c r="AY90" s="214"/>
      <c r="AZ90" s="215"/>
      <c r="BA90" s="215"/>
      <c r="BB90" s="215"/>
      <c r="BC90" s="215"/>
      <c r="BD90" s="215"/>
      <c r="BE90" s="216"/>
      <c r="BF90" s="192"/>
      <c r="BG90" s="193"/>
      <c r="BH90" s="193"/>
      <c r="BI90" s="193"/>
      <c r="BJ90" s="193"/>
      <c r="BK90" s="193"/>
      <c r="BL90" s="193"/>
      <c r="BM90" s="194"/>
      <c r="BN90" s="195"/>
      <c r="BO90" s="196"/>
      <c r="BP90" s="196"/>
      <c r="BQ90" s="196"/>
      <c r="BR90" s="196"/>
      <c r="BS90" s="196"/>
      <c r="BT90" s="196"/>
      <c r="BU90" s="196"/>
      <c r="BV90" s="197"/>
      <c r="BW90" s="139" t="str">
        <f t="shared" si="37"/>
        <v/>
      </c>
      <c r="BX90" s="4"/>
      <c r="BY90" s="16">
        <f t="shared" si="38"/>
        <v>0</v>
      </c>
      <c r="BZ90" s="7">
        <f t="shared" si="39"/>
        <v>0</v>
      </c>
      <c r="CA90" s="7">
        <f t="shared" si="40"/>
        <v>0</v>
      </c>
      <c r="CB90" s="7">
        <f t="shared" si="41"/>
        <v>0</v>
      </c>
      <c r="CC90" s="7">
        <f t="shared" si="42"/>
        <v>0</v>
      </c>
      <c r="CD90" s="7">
        <f t="shared" si="43"/>
        <v>0</v>
      </c>
      <c r="CE90" s="7">
        <f t="shared" si="44"/>
        <v>0</v>
      </c>
      <c r="CF90" s="8">
        <f t="shared" si="45"/>
        <v>0</v>
      </c>
      <c r="CG90" s="79" t="str">
        <f t="shared" si="46"/>
        <v/>
      </c>
      <c r="CH90" s="80" t="str">
        <f t="shared" si="47"/>
        <v/>
      </c>
      <c r="CI90" s="89" t="str">
        <f t="shared" si="48"/>
        <v/>
      </c>
      <c r="CJ90" s="52" t="s">
        <v>83</v>
      </c>
      <c r="CM90" s="7" t="str">
        <f t="shared" si="49"/>
        <v/>
      </c>
      <c r="CN90" s="7" t="str">
        <f>IF(CM90="","",IF(COUNTIF(CM90:$CM$168,CM90)&gt;1,0,1))</f>
        <v/>
      </c>
    </row>
    <row r="91" spans="1:92" ht="30" customHeight="1" x14ac:dyDescent="0.15">
      <c r="A91" s="5" t="str">
        <f t="shared" si="35"/>
        <v/>
      </c>
      <c r="B91" s="262"/>
      <c r="C91" s="263"/>
      <c r="D91" s="263"/>
      <c r="E91" s="263"/>
      <c r="F91" s="264"/>
      <c r="G91" s="201"/>
      <c r="H91" s="202"/>
      <c r="I91" s="202"/>
      <c r="J91" s="202"/>
      <c r="K91" s="202"/>
      <c r="L91" s="202"/>
      <c r="M91" s="202"/>
      <c r="N91" s="203"/>
      <c r="O91" s="217" t="str">
        <f t="shared" si="34"/>
        <v/>
      </c>
      <c r="P91" s="218"/>
      <c r="Q91" s="218"/>
      <c r="R91" s="218"/>
      <c r="S91" s="219"/>
      <c r="T91" s="198"/>
      <c r="U91" s="199"/>
      <c r="V91" s="199"/>
      <c r="W91" s="200"/>
      <c r="X91" s="198"/>
      <c r="Y91" s="199"/>
      <c r="Z91" s="199"/>
      <c r="AA91" s="199"/>
      <c r="AB91" s="199"/>
      <c r="AC91" s="199"/>
      <c r="AD91" s="200"/>
      <c r="AE91" s="198"/>
      <c r="AF91" s="199"/>
      <c r="AG91" s="199"/>
      <c r="AH91" s="199"/>
      <c r="AI91" s="199"/>
      <c r="AJ91" s="199"/>
      <c r="AK91" s="200"/>
      <c r="AL91" s="201"/>
      <c r="AM91" s="202"/>
      <c r="AN91" s="202"/>
      <c r="AO91" s="202"/>
      <c r="AP91" s="202"/>
      <c r="AQ91" s="202"/>
      <c r="AR91" s="202"/>
      <c r="AS91" s="203"/>
      <c r="AT91" s="217" t="str">
        <f t="shared" si="36"/>
        <v/>
      </c>
      <c r="AU91" s="218"/>
      <c r="AV91" s="218"/>
      <c r="AW91" s="218"/>
      <c r="AX91" s="219"/>
      <c r="AY91" s="214"/>
      <c r="AZ91" s="215"/>
      <c r="BA91" s="215"/>
      <c r="BB91" s="215"/>
      <c r="BC91" s="215"/>
      <c r="BD91" s="215"/>
      <c r="BE91" s="216"/>
      <c r="BF91" s="192"/>
      <c r="BG91" s="193"/>
      <c r="BH91" s="193"/>
      <c r="BI91" s="193"/>
      <c r="BJ91" s="193"/>
      <c r="BK91" s="193"/>
      <c r="BL91" s="193"/>
      <c r="BM91" s="194"/>
      <c r="BN91" s="195"/>
      <c r="BO91" s="196"/>
      <c r="BP91" s="196"/>
      <c r="BQ91" s="196"/>
      <c r="BR91" s="196"/>
      <c r="BS91" s="196"/>
      <c r="BT91" s="196"/>
      <c r="BU91" s="196"/>
      <c r="BV91" s="197"/>
      <c r="BW91" s="139" t="str">
        <f t="shared" si="37"/>
        <v/>
      </c>
      <c r="BX91" s="4"/>
      <c r="BY91" s="16">
        <f t="shared" si="38"/>
        <v>0</v>
      </c>
      <c r="BZ91" s="7">
        <f t="shared" si="39"/>
        <v>0</v>
      </c>
      <c r="CA91" s="7">
        <f t="shared" si="40"/>
        <v>0</v>
      </c>
      <c r="CB91" s="7">
        <f t="shared" si="41"/>
        <v>0</v>
      </c>
      <c r="CC91" s="7">
        <f t="shared" si="42"/>
        <v>0</v>
      </c>
      <c r="CD91" s="7">
        <f t="shared" si="43"/>
        <v>0</v>
      </c>
      <c r="CE91" s="7">
        <f t="shared" si="44"/>
        <v>0</v>
      </c>
      <c r="CF91" s="8">
        <f t="shared" si="45"/>
        <v>0</v>
      </c>
      <c r="CG91" s="79" t="str">
        <f t="shared" si="46"/>
        <v/>
      </c>
      <c r="CH91" s="80" t="str">
        <f t="shared" si="47"/>
        <v/>
      </c>
      <c r="CI91" s="89" t="str">
        <f t="shared" si="48"/>
        <v/>
      </c>
      <c r="CJ91" s="52" t="s">
        <v>69</v>
      </c>
      <c r="CM91" s="7" t="str">
        <f t="shared" si="49"/>
        <v/>
      </c>
      <c r="CN91" s="7" t="str">
        <f>IF(CM91="","",IF(COUNTIF(CM91:$CM$168,CM91)&gt;1,0,1))</f>
        <v/>
      </c>
    </row>
    <row r="92" spans="1:92" ht="30" customHeight="1" thickBot="1" x14ac:dyDescent="0.2">
      <c r="A92" s="5" t="str">
        <f t="shared" si="35"/>
        <v/>
      </c>
      <c r="B92" s="262"/>
      <c r="C92" s="263"/>
      <c r="D92" s="263"/>
      <c r="E92" s="263"/>
      <c r="F92" s="264"/>
      <c r="G92" s="201"/>
      <c r="H92" s="202"/>
      <c r="I92" s="202"/>
      <c r="J92" s="202"/>
      <c r="K92" s="202"/>
      <c r="L92" s="202"/>
      <c r="M92" s="202"/>
      <c r="N92" s="203"/>
      <c r="O92" s="217" t="str">
        <f t="shared" si="34"/>
        <v/>
      </c>
      <c r="P92" s="218"/>
      <c r="Q92" s="218"/>
      <c r="R92" s="218"/>
      <c r="S92" s="219"/>
      <c r="T92" s="198"/>
      <c r="U92" s="199"/>
      <c r="V92" s="199"/>
      <c r="W92" s="200"/>
      <c r="X92" s="198"/>
      <c r="Y92" s="199"/>
      <c r="Z92" s="199"/>
      <c r="AA92" s="199"/>
      <c r="AB92" s="199"/>
      <c r="AC92" s="199"/>
      <c r="AD92" s="200"/>
      <c r="AE92" s="198"/>
      <c r="AF92" s="199"/>
      <c r="AG92" s="199"/>
      <c r="AH92" s="199"/>
      <c r="AI92" s="199"/>
      <c r="AJ92" s="199"/>
      <c r="AK92" s="200"/>
      <c r="AL92" s="201"/>
      <c r="AM92" s="202"/>
      <c r="AN92" s="202"/>
      <c r="AO92" s="202"/>
      <c r="AP92" s="202"/>
      <c r="AQ92" s="202"/>
      <c r="AR92" s="202"/>
      <c r="AS92" s="203"/>
      <c r="AT92" s="217" t="str">
        <f t="shared" si="36"/>
        <v/>
      </c>
      <c r="AU92" s="218"/>
      <c r="AV92" s="218"/>
      <c r="AW92" s="218"/>
      <c r="AX92" s="219"/>
      <c r="AY92" s="214"/>
      <c r="AZ92" s="215"/>
      <c r="BA92" s="215"/>
      <c r="BB92" s="215"/>
      <c r="BC92" s="215"/>
      <c r="BD92" s="215"/>
      <c r="BE92" s="216"/>
      <c r="BF92" s="192"/>
      <c r="BG92" s="193"/>
      <c r="BH92" s="193"/>
      <c r="BI92" s="193"/>
      <c r="BJ92" s="193"/>
      <c r="BK92" s="193"/>
      <c r="BL92" s="193"/>
      <c r="BM92" s="194"/>
      <c r="BN92" s="195"/>
      <c r="BO92" s="196"/>
      <c r="BP92" s="196"/>
      <c r="BQ92" s="196"/>
      <c r="BR92" s="196"/>
      <c r="BS92" s="196"/>
      <c r="BT92" s="196"/>
      <c r="BU92" s="196"/>
      <c r="BV92" s="197"/>
      <c r="BW92" s="139" t="str">
        <f t="shared" si="37"/>
        <v/>
      </c>
      <c r="BX92" s="4"/>
      <c r="BY92" s="16">
        <f t="shared" si="38"/>
        <v>0</v>
      </c>
      <c r="BZ92" s="7">
        <f t="shared" si="39"/>
        <v>0</v>
      </c>
      <c r="CA92" s="7">
        <f t="shared" si="40"/>
        <v>0</v>
      </c>
      <c r="CB92" s="7">
        <f t="shared" si="41"/>
        <v>0</v>
      </c>
      <c r="CC92" s="7">
        <f t="shared" si="42"/>
        <v>0</v>
      </c>
      <c r="CD92" s="7">
        <f t="shared" si="43"/>
        <v>0</v>
      </c>
      <c r="CE92" s="7">
        <f t="shared" si="44"/>
        <v>0</v>
      </c>
      <c r="CF92" s="8">
        <f t="shared" si="45"/>
        <v>0</v>
      </c>
      <c r="CG92" s="79" t="str">
        <f t="shared" si="46"/>
        <v/>
      </c>
      <c r="CH92" s="80" t="str">
        <f t="shared" si="47"/>
        <v/>
      </c>
      <c r="CI92" s="89" t="str">
        <f t="shared" si="48"/>
        <v/>
      </c>
      <c r="CJ92" s="54" t="s">
        <v>70</v>
      </c>
      <c r="CM92" s="7" t="str">
        <f t="shared" si="49"/>
        <v/>
      </c>
      <c r="CN92" s="7" t="str">
        <f>IF(CM92="","",IF(COUNTIF(CM92:$CM$168,CM92)&gt;1,0,1))</f>
        <v/>
      </c>
    </row>
    <row r="93" spans="1:92" ht="30" customHeight="1" x14ac:dyDescent="0.15">
      <c r="A93" s="5" t="str">
        <f t="shared" si="35"/>
        <v/>
      </c>
      <c r="B93" s="262"/>
      <c r="C93" s="263"/>
      <c r="D93" s="263"/>
      <c r="E93" s="263"/>
      <c r="F93" s="264"/>
      <c r="G93" s="201"/>
      <c r="H93" s="202"/>
      <c r="I93" s="202"/>
      <c r="J93" s="202"/>
      <c r="K93" s="202"/>
      <c r="L93" s="202"/>
      <c r="M93" s="202"/>
      <c r="N93" s="203"/>
      <c r="O93" s="217" t="str">
        <f t="shared" si="34"/>
        <v/>
      </c>
      <c r="P93" s="218"/>
      <c r="Q93" s="218"/>
      <c r="R93" s="218"/>
      <c r="S93" s="219"/>
      <c r="T93" s="198"/>
      <c r="U93" s="199"/>
      <c r="V93" s="199"/>
      <c r="W93" s="200"/>
      <c r="X93" s="198"/>
      <c r="Y93" s="199"/>
      <c r="Z93" s="199"/>
      <c r="AA93" s="199"/>
      <c r="AB93" s="199"/>
      <c r="AC93" s="199"/>
      <c r="AD93" s="200"/>
      <c r="AE93" s="198"/>
      <c r="AF93" s="199"/>
      <c r="AG93" s="199"/>
      <c r="AH93" s="199"/>
      <c r="AI93" s="199"/>
      <c r="AJ93" s="199"/>
      <c r="AK93" s="200"/>
      <c r="AL93" s="201"/>
      <c r="AM93" s="202"/>
      <c r="AN93" s="202"/>
      <c r="AO93" s="202"/>
      <c r="AP93" s="202"/>
      <c r="AQ93" s="202"/>
      <c r="AR93" s="202"/>
      <c r="AS93" s="203"/>
      <c r="AT93" s="217" t="str">
        <f t="shared" si="36"/>
        <v/>
      </c>
      <c r="AU93" s="218"/>
      <c r="AV93" s="218"/>
      <c r="AW93" s="218"/>
      <c r="AX93" s="219"/>
      <c r="AY93" s="214"/>
      <c r="AZ93" s="215"/>
      <c r="BA93" s="215"/>
      <c r="BB93" s="215"/>
      <c r="BC93" s="215"/>
      <c r="BD93" s="215"/>
      <c r="BE93" s="216"/>
      <c r="BF93" s="192"/>
      <c r="BG93" s="193"/>
      <c r="BH93" s="193"/>
      <c r="BI93" s="193"/>
      <c r="BJ93" s="193"/>
      <c r="BK93" s="193"/>
      <c r="BL93" s="193"/>
      <c r="BM93" s="194"/>
      <c r="BN93" s="195"/>
      <c r="BO93" s="196"/>
      <c r="BP93" s="196"/>
      <c r="BQ93" s="196"/>
      <c r="BR93" s="196"/>
      <c r="BS93" s="196"/>
      <c r="BT93" s="196"/>
      <c r="BU93" s="196"/>
      <c r="BV93" s="197"/>
      <c r="BW93" s="139" t="str">
        <f t="shared" si="37"/>
        <v/>
      </c>
      <c r="BX93" s="4"/>
      <c r="BY93" s="16">
        <f t="shared" si="38"/>
        <v>0</v>
      </c>
      <c r="BZ93" s="7">
        <f t="shared" si="39"/>
        <v>0</v>
      </c>
      <c r="CA93" s="7">
        <f t="shared" si="40"/>
        <v>0</v>
      </c>
      <c r="CB93" s="7">
        <f t="shared" si="41"/>
        <v>0</v>
      </c>
      <c r="CC93" s="7">
        <f t="shared" si="42"/>
        <v>0</v>
      </c>
      <c r="CD93" s="7">
        <f t="shared" si="43"/>
        <v>0</v>
      </c>
      <c r="CE93" s="7">
        <f t="shared" si="44"/>
        <v>0</v>
      </c>
      <c r="CF93" s="17">
        <f t="shared" si="45"/>
        <v>0</v>
      </c>
      <c r="CG93" s="79" t="str">
        <f t="shared" si="46"/>
        <v/>
      </c>
      <c r="CH93" s="80" t="str">
        <f t="shared" si="47"/>
        <v/>
      </c>
      <c r="CI93" s="81" t="str">
        <f t="shared" si="48"/>
        <v/>
      </c>
      <c r="CM93" s="7" t="str">
        <f t="shared" si="49"/>
        <v/>
      </c>
      <c r="CN93" s="7" t="str">
        <f>IF(CM93="","",IF(COUNTIF(CM93:$CM$168,CM93)&gt;1,0,1))</f>
        <v/>
      </c>
    </row>
    <row r="94" spans="1:92" ht="30" customHeight="1" x14ac:dyDescent="0.15">
      <c r="A94" s="5" t="str">
        <f t="shared" si="35"/>
        <v/>
      </c>
      <c r="B94" s="262"/>
      <c r="C94" s="263"/>
      <c r="D94" s="263"/>
      <c r="E94" s="263"/>
      <c r="F94" s="264"/>
      <c r="G94" s="201"/>
      <c r="H94" s="202"/>
      <c r="I94" s="202"/>
      <c r="J94" s="202"/>
      <c r="K94" s="202"/>
      <c r="L94" s="202"/>
      <c r="M94" s="202"/>
      <c r="N94" s="203"/>
      <c r="O94" s="217" t="str">
        <f t="shared" si="34"/>
        <v/>
      </c>
      <c r="P94" s="218"/>
      <c r="Q94" s="218"/>
      <c r="R94" s="218"/>
      <c r="S94" s="219"/>
      <c r="T94" s="198"/>
      <c r="U94" s="199"/>
      <c r="V94" s="199"/>
      <c r="W94" s="200"/>
      <c r="X94" s="198"/>
      <c r="Y94" s="199"/>
      <c r="Z94" s="199"/>
      <c r="AA94" s="199"/>
      <c r="AB94" s="199"/>
      <c r="AC94" s="199"/>
      <c r="AD94" s="200"/>
      <c r="AE94" s="198"/>
      <c r="AF94" s="199"/>
      <c r="AG94" s="199"/>
      <c r="AH94" s="199"/>
      <c r="AI94" s="199"/>
      <c r="AJ94" s="199"/>
      <c r="AK94" s="200"/>
      <c r="AL94" s="201"/>
      <c r="AM94" s="202"/>
      <c r="AN94" s="202"/>
      <c r="AO94" s="202"/>
      <c r="AP94" s="202"/>
      <c r="AQ94" s="202"/>
      <c r="AR94" s="202"/>
      <c r="AS94" s="203"/>
      <c r="AT94" s="217" t="str">
        <f t="shared" si="36"/>
        <v/>
      </c>
      <c r="AU94" s="218"/>
      <c r="AV94" s="218"/>
      <c r="AW94" s="218"/>
      <c r="AX94" s="219"/>
      <c r="AY94" s="214"/>
      <c r="AZ94" s="215"/>
      <c r="BA94" s="215"/>
      <c r="BB94" s="215"/>
      <c r="BC94" s="215"/>
      <c r="BD94" s="215"/>
      <c r="BE94" s="216"/>
      <c r="BF94" s="192"/>
      <c r="BG94" s="193"/>
      <c r="BH94" s="193"/>
      <c r="BI94" s="193"/>
      <c r="BJ94" s="193"/>
      <c r="BK94" s="193"/>
      <c r="BL94" s="193"/>
      <c r="BM94" s="194"/>
      <c r="BN94" s="195"/>
      <c r="BO94" s="196"/>
      <c r="BP94" s="196"/>
      <c r="BQ94" s="196"/>
      <c r="BR94" s="196"/>
      <c r="BS94" s="196"/>
      <c r="BT94" s="196"/>
      <c r="BU94" s="196"/>
      <c r="BV94" s="197"/>
      <c r="BW94" s="139" t="str">
        <f t="shared" si="37"/>
        <v/>
      </c>
      <c r="BX94" s="4"/>
      <c r="BY94" s="16">
        <f t="shared" si="38"/>
        <v>0</v>
      </c>
      <c r="BZ94" s="7">
        <f t="shared" si="39"/>
        <v>0</v>
      </c>
      <c r="CA94" s="7">
        <f t="shared" si="40"/>
        <v>0</v>
      </c>
      <c r="CB94" s="7">
        <f t="shared" si="41"/>
        <v>0</v>
      </c>
      <c r="CC94" s="7">
        <f t="shared" si="42"/>
        <v>0</v>
      </c>
      <c r="CD94" s="7">
        <f t="shared" si="43"/>
        <v>0</v>
      </c>
      <c r="CE94" s="7">
        <f t="shared" si="44"/>
        <v>0</v>
      </c>
      <c r="CF94" s="17">
        <f t="shared" si="45"/>
        <v>0</v>
      </c>
      <c r="CG94" s="79" t="str">
        <f t="shared" si="46"/>
        <v/>
      </c>
      <c r="CH94" s="80" t="str">
        <f t="shared" si="47"/>
        <v/>
      </c>
      <c r="CI94" s="81" t="str">
        <f t="shared" si="48"/>
        <v/>
      </c>
      <c r="CM94" s="7" t="str">
        <f t="shared" si="49"/>
        <v/>
      </c>
      <c r="CN94" s="7" t="str">
        <f>IF(CM94="","",IF(COUNTIF(CM94:$CM$168,CM94)&gt;1,0,1))</f>
        <v/>
      </c>
    </row>
    <row r="95" spans="1:92" ht="30" customHeight="1" x14ac:dyDescent="0.15">
      <c r="A95" s="5" t="str">
        <f t="shared" si="35"/>
        <v/>
      </c>
      <c r="B95" s="262"/>
      <c r="C95" s="263"/>
      <c r="D95" s="263"/>
      <c r="E95" s="263"/>
      <c r="F95" s="264"/>
      <c r="G95" s="201"/>
      <c r="H95" s="202"/>
      <c r="I95" s="202"/>
      <c r="J95" s="202"/>
      <c r="K95" s="202"/>
      <c r="L95" s="202"/>
      <c r="M95" s="202"/>
      <c r="N95" s="203"/>
      <c r="O95" s="217" t="str">
        <f t="shared" si="34"/>
        <v/>
      </c>
      <c r="P95" s="218"/>
      <c r="Q95" s="218"/>
      <c r="R95" s="218"/>
      <c r="S95" s="219"/>
      <c r="T95" s="198"/>
      <c r="U95" s="199"/>
      <c r="V95" s="199"/>
      <c r="W95" s="200"/>
      <c r="X95" s="198"/>
      <c r="Y95" s="199"/>
      <c r="Z95" s="199"/>
      <c r="AA95" s="199"/>
      <c r="AB95" s="199"/>
      <c r="AC95" s="199"/>
      <c r="AD95" s="200"/>
      <c r="AE95" s="198"/>
      <c r="AF95" s="199"/>
      <c r="AG95" s="199"/>
      <c r="AH95" s="199"/>
      <c r="AI95" s="199"/>
      <c r="AJ95" s="199"/>
      <c r="AK95" s="200"/>
      <c r="AL95" s="201"/>
      <c r="AM95" s="202"/>
      <c r="AN95" s="202"/>
      <c r="AO95" s="202"/>
      <c r="AP95" s="202"/>
      <c r="AQ95" s="202"/>
      <c r="AR95" s="202"/>
      <c r="AS95" s="203"/>
      <c r="AT95" s="217" t="str">
        <f t="shared" si="36"/>
        <v/>
      </c>
      <c r="AU95" s="218"/>
      <c r="AV95" s="218"/>
      <c r="AW95" s="218"/>
      <c r="AX95" s="219"/>
      <c r="AY95" s="214"/>
      <c r="AZ95" s="215"/>
      <c r="BA95" s="215"/>
      <c r="BB95" s="215"/>
      <c r="BC95" s="215"/>
      <c r="BD95" s="215"/>
      <c r="BE95" s="216"/>
      <c r="BF95" s="192"/>
      <c r="BG95" s="193"/>
      <c r="BH95" s="193"/>
      <c r="BI95" s="193"/>
      <c r="BJ95" s="193"/>
      <c r="BK95" s="193"/>
      <c r="BL95" s="193"/>
      <c r="BM95" s="194"/>
      <c r="BN95" s="195"/>
      <c r="BO95" s="196"/>
      <c r="BP95" s="196"/>
      <c r="BQ95" s="196"/>
      <c r="BR95" s="196"/>
      <c r="BS95" s="196"/>
      <c r="BT95" s="196"/>
      <c r="BU95" s="196"/>
      <c r="BV95" s="197"/>
      <c r="BW95" s="139" t="str">
        <f t="shared" si="37"/>
        <v/>
      </c>
      <c r="BX95" s="4"/>
      <c r="BY95" s="16">
        <f t="shared" si="38"/>
        <v>0</v>
      </c>
      <c r="BZ95" s="7">
        <f t="shared" si="39"/>
        <v>0</v>
      </c>
      <c r="CA95" s="7">
        <f t="shared" si="40"/>
        <v>0</v>
      </c>
      <c r="CB95" s="7">
        <f t="shared" si="41"/>
        <v>0</v>
      </c>
      <c r="CC95" s="7">
        <f t="shared" si="42"/>
        <v>0</v>
      </c>
      <c r="CD95" s="7">
        <f t="shared" si="43"/>
        <v>0</v>
      </c>
      <c r="CE95" s="7">
        <f t="shared" si="44"/>
        <v>0</v>
      </c>
      <c r="CF95" s="17">
        <f t="shared" si="45"/>
        <v>0</v>
      </c>
      <c r="CG95" s="79" t="str">
        <f t="shared" si="46"/>
        <v/>
      </c>
      <c r="CH95" s="80" t="str">
        <f t="shared" si="47"/>
        <v/>
      </c>
      <c r="CI95" s="81" t="str">
        <f t="shared" si="48"/>
        <v/>
      </c>
      <c r="CM95" s="7" t="str">
        <f t="shared" si="49"/>
        <v/>
      </c>
      <c r="CN95" s="7" t="str">
        <f>IF(CM95="","",IF(COUNTIF(CM95:$CM$168,CM95)&gt;1,0,1))</f>
        <v/>
      </c>
    </row>
    <row r="96" spans="1:92" ht="30" customHeight="1" x14ac:dyDescent="0.15">
      <c r="A96" s="5" t="str">
        <f t="shared" si="35"/>
        <v/>
      </c>
      <c r="B96" s="262"/>
      <c r="C96" s="263"/>
      <c r="D96" s="263"/>
      <c r="E96" s="263"/>
      <c r="F96" s="264"/>
      <c r="G96" s="201"/>
      <c r="H96" s="202"/>
      <c r="I96" s="202"/>
      <c r="J96" s="202"/>
      <c r="K96" s="202"/>
      <c r="L96" s="202"/>
      <c r="M96" s="202"/>
      <c r="N96" s="203"/>
      <c r="O96" s="217" t="str">
        <f t="shared" si="34"/>
        <v/>
      </c>
      <c r="P96" s="218"/>
      <c r="Q96" s="218"/>
      <c r="R96" s="218"/>
      <c r="S96" s="219"/>
      <c r="T96" s="198"/>
      <c r="U96" s="199"/>
      <c r="V96" s="199"/>
      <c r="W96" s="200"/>
      <c r="X96" s="198"/>
      <c r="Y96" s="199"/>
      <c r="Z96" s="199"/>
      <c r="AA96" s="199"/>
      <c r="AB96" s="199"/>
      <c r="AC96" s="199"/>
      <c r="AD96" s="200"/>
      <c r="AE96" s="198"/>
      <c r="AF96" s="199"/>
      <c r="AG96" s="199"/>
      <c r="AH96" s="199"/>
      <c r="AI96" s="199"/>
      <c r="AJ96" s="199"/>
      <c r="AK96" s="200"/>
      <c r="AL96" s="201"/>
      <c r="AM96" s="202"/>
      <c r="AN96" s="202"/>
      <c r="AO96" s="202"/>
      <c r="AP96" s="202"/>
      <c r="AQ96" s="202"/>
      <c r="AR96" s="202"/>
      <c r="AS96" s="203"/>
      <c r="AT96" s="217" t="str">
        <f t="shared" si="36"/>
        <v/>
      </c>
      <c r="AU96" s="218"/>
      <c r="AV96" s="218"/>
      <c r="AW96" s="218"/>
      <c r="AX96" s="219"/>
      <c r="AY96" s="214"/>
      <c r="AZ96" s="215"/>
      <c r="BA96" s="215"/>
      <c r="BB96" s="215"/>
      <c r="BC96" s="215"/>
      <c r="BD96" s="215"/>
      <c r="BE96" s="216"/>
      <c r="BF96" s="192"/>
      <c r="BG96" s="193"/>
      <c r="BH96" s="193"/>
      <c r="BI96" s="193"/>
      <c r="BJ96" s="193"/>
      <c r="BK96" s="193"/>
      <c r="BL96" s="193"/>
      <c r="BM96" s="194"/>
      <c r="BN96" s="195"/>
      <c r="BO96" s="196"/>
      <c r="BP96" s="196"/>
      <c r="BQ96" s="196"/>
      <c r="BR96" s="196"/>
      <c r="BS96" s="196"/>
      <c r="BT96" s="196"/>
      <c r="BU96" s="196"/>
      <c r="BV96" s="197"/>
      <c r="BW96" s="139" t="str">
        <f t="shared" si="37"/>
        <v/>
      </c>
      <c r="BX96" s="4"/>
      <c r="BY96" s="16">
        <f t="shared" si="38"/>
        <v>0</v>
      </c>
      <c r="BZ96" s="7">
        <f t="shared" si="39"/>
        <v>0</v>
      </c>
      <c r="CA96" s="7">
        <f t="shared" si="40"/>
        <v>0</v>
      </c>
      <c r="CB96" s="7">
        <f t="shared" si="41"/>
        <v>0</v>
      </c>
      <c r="CC96" s="7">
        <f t="shared" si="42"/>
        <v>0</v>
      </c>
      <c r="CD96" s="7">
        <f t="shared" si="43"/>
        <v>0</v>
      </c>
      <c r="CE96" s="7">
        <f t="shared" si="44"/>
        <v>0</v>
      </c>
      <c r="CF96" s="17">
        <f t="shared" si="45"/>
        <v>0</v>
      </c>
      <c r="CG96" s="79" t="str">
        <f t="shared" si="46"/>
        <v/>
      </c>
      <c r="CH96" s="80" t="str">
        <f t="shared" si="47"/>
        <v/>
      </c>
      <c r="CI96" s="81" t="str">
        <f t="shared" si="48"/>
        <v/>
      </c>
      <c r="CM96" s="7" t="str">
        <f t="shared" si="49"/>
        <v/>
      </c>
      <c r="CN96" s="7" t="str">
        <f>IF(CM96="","",IF(COUNTIF(CM96:$CM$168,CM96)&gt;1,0,1))</f>
        <v/>
      </c>
    </row>
    <row r="97" spans="1:92" ht="30" customHeight="1" x14ac:dyDescent="0.15">
      <c r="A97" s="5" t="str">
        <f t="shared" si="35"/>
        <v/>
      </c>
      <c r="B97" s="262"/>
      <c r="C97" s="263"/>
      <c r="D97" s="263"/>
      <c r="E97" s="263"/>
      <c r="F97" s="264"/>
      <c r="G97" s="201"/>
      <c r="H97" s="202"/>
      <c r="I97" s="202"/>
      <c r="J97" s="202"/>
      <c r="K97" s="202"/>
      <c r="L97" s="202"/>
      <c r="M97" s="202"/>
      <c r="N97" s="203"/>
      <c r="O97" s="217" t="str">
        <f t="shared" si="34"/>
        <v/>
      </c>
      <c r="P97" s="218"/>
      <c r="Q97" s="218"/>
      <c r="R97" s="218"/>
      <c r="S97" s="219"/>
      <c r="T97" s="198"/>
      <c r="U97" s="199"/>
      <c r="V97" s="199"/>
      <c r="W97" s="200"/>
      <c r="X97" s="198"/>
      <c r="Y97" s="199"/>
      <c r="Z97" s="199"/>
      <c r="AA97" s="199"/>
      <c r="AB97" s="199"/>
      <c r="AC97" s="199"/>
      <c r="AD97" s="200"/>
      <c r="AE97" s="198"/>
      <c r="AF97" s="199"/>
      <c r="AG97" s="199"/>
      <c r="AH97" s="199"/>
      <c r="AI97" s="199"/>
      <c r="AJ97" s="199"/>
      <c r="AK97" s="200"/>
      <c r="AL97" s="201"/>
      <c r="AM97" s="202"/>
      <c r="AN97" s="202"/>
      <c r="AO97" s="202"/>
      <c r="AP97" s="202"/>
      <c r="AQ97" s="202"/>
      <c r="AR97" s="202"/>
      <c r="AS97" s="203"/>
      <c r="AT97" s="217" t="str">
        <f t="shared" si="36"/>
        <v/>
      </c>
      <c r="AU97" s="218"/>
      <c r="AV97" s="218"/>
      <c r="AW97" s="218"/>
      <c r="AX97" s="219"/>
      <c r="AY97" s="214"/>
      <c r="AZ97" s="215"/>
      <c r="BA97" s="215"/>
      <c r="BB97" s="215"/>
      <c r="BC97" s="215"/>
      <c r="BD97" s="215"/>
      <c r="BE97" s="216"/>
      <c r="BF97" s="192"/>
      <c r="BG97" s="193"/>
      <c r="BH97" s="193"/>
      <c r="BI97" s="193"/>
      <c r="BJ97" s="193"/>
      <c r="BK97" s="193"/>
      <c r="BL97" s="193"/>
      <c r="BM97" s="194"/>
      <c r="BN97" s="195"/>
      <c r="BO97" s="196"/>
      <c r="BP97" s="196"/>
      <c r="BQ97" s="196"/>
      <c r="BR97" s="196"/>
      <c r="BS97" s="196"/>
      <c r="BT97" s="196"/>
      <c r="BU97" s="196"/>
      <c r="BV97" s="197"/>
      <c r="BW97" s="139" t="str">
        <f t="shared" si="37"/>
        <v/>
      </c>
      <c r="BX97" s="4"/>
      <c r="BY97" s="16">
        <f t="shared" si="38"/>
        <v>0</v>
      </c>
      <c r="BZ97" s="7">
        <f t="shared" si="39"/>
        <v>0</v>
      </c>
      <c r="CA97" s="7">
        <f t="shared" si="40"/>
        <v>0</v>
      </c>
      <c r="CB97" s="7">
        <f t="shared" si="41"/>
        <v>0</v>
      </c>
      <c r="CC97" s="7">
        <f t="shared" si="42"/>
        <v>0</v>
      </c>
      <c r="CD97" s="7">
        <f t="shared" si="43"/>
        <v>0</v>
      </c>
      <c r="CE97" s="7">
        <f t="shared" si="44"/>
        <v>0</v>
      </c>
      <c r="CF97" s="17">
        <f t="shared" si="45"/>
        <v>0</v>
      </c>
      <c r="CG97" s="79" t="str">
        <f t="shared" si="46"/>
        <v/>
      </c>
      <c r="CH97" s="80" t="str">
        <f t="shared" si="47"/>
        <v/>
      </c>
      <c r="CI97" s="81" t="str">
        <f t="shared" si="48"/>
        <v/>
      </c>
      <c r="CM97" s="7" t="str">
        <f t="shared" si="49"/>
        <v/>
      </c>
      <c r="CN97" s="7" t="str">
        <f>IF(CM97="","",IF(COUNTIF(CM97:$CM$168,CM97)&gt;1,0,1))</f>
        <v/>
      </c>
    </row>
    <row r="98" spans="1:92" ht="30" customHeight="1" x14ac:dyDescent="0.15">
      <c r="A98" s="5" t="str">
        <f t="shared" si="35"/>
        <v/>
      </c>
      <c r="B98" s="262"/>
      <c r="C98" s="263"/>
      <c r="D98" s="263"/>
      <c r="E98" s="263"/>
      <c r="F98" s="264"/>
      <c r="G98" s="201"/>
      <c r="H98" s="202"/>
      <c r="I98" s="202"/>
      <c r="J98" s="202"/>
      <c r="K98" s="202"/>
      <c r="L98" s="202"/>
      <c r="M98" s="202"/>
      <c r="N98" s="203"/>
      <c r="O98" s="217" t="str">
        <f t="shared" si="34"/>
        <v/>
      </c>
      <c r="P98" s="218"/>
      <c r="Q98" s="218"/>
      <c r="R98" s="218"/>
      <c r="S98" s="219"/>
      <c r="T98" s="198"/>
      <c r="U98" s="199"/>
      <c r="V98" s="199"/>
      <c r="W98" s="200"/>
      <c r="X98" s="198"/>
      <c r="Y98" s="199"/>
      <c r="Z98" s="199"/>
      <c r="AA98" s="199"/>
      <c r="AB98" s="199"/>
      <c r="AC98" s="199"/>
      <c r="AD98" s="200"/>
      <c r="AE98" s="198"/>
      <c r="AF98" s="199"/>
      <c r="AG98" s="199"/>
      <c r="AH98" s="199"/>
      <c r="AI98" s="199"/>
      <c r="AJ98" s="199"/>
      <c r="AK98" s="200"/>
      <c r="AL98" s="201"/>
      <c r="AM98" s="202"/>
      <c r="AN98" s="202"/>
      <c r="AO98" s="202"/>
      <c r="AP98" s="202"/>
      <c r="AQ98" s="202"/>
      <c r="AR98" s="202"/>
      <c r="AS98" s="203"/>
      <c r="AT98" s="217" t="str">
        <f t="shared" si="36"/>
        <v/>
      </c>
      <c r="AU98" s="218"/>
      <c r="AV98" s="218"/>
      <c r="AW98" s="218"/>
      <c r="AX98" s="219"/>
      <c r="AY98" s="214"/>
      <c r="AZ98" s="215"/>
      <c r="BA98" s="215"/>
      <c r="BB98" s="215"/>
      <c r="BC98" s="215"/>
      <c r="BD98" s="215"/>
      <c r="BE98" s="216"/>
      <c r="BF98" s="192"/>
      <c r="BG98" s="193"/>
      <c r="BH98" s="193"/>
      <c r="BI98" s="193"/>
      <c r="BJ98" s="193"/>
      <c r="BK98" s="193"/>
      <c r="BL98" s="193"/>
      <c r="BM98" s="194"/>
      <c r="BN98" s="195"/>
      <c r="BO98" s="196"/>
      <c r="BP98" s="196"/>
      <c r="BQ98" s="196"/>
      <c r="BR98" s="196"/>
      <c r="BS98" s="196"/>
      <c r="BT98" s="196"/>
      <c r="BU98" s="196"/>
      <c r="BV98" s="197"/>
      <c r="BW98" s="139" t="str">
        <f t="shared" si="37"/>
        <v/>
      </c>
      <c r="BX98" s="4"/>
      <c r="BY98" s="16">
        <f t="shared" si="38"/>
        <v>0</v>
      </c>
      <c r="BZ98" s="7">
        <f t="shared" si="39"/>
        <v>0</v>
      </c>
      <c r="CA98" s="7">
        <f t="shared" si="40"/>
        <v>0</v>
      </c>
      <c r="CB98" s="7">
        <f t="shared" si="41"/>
        <v>0</v>
      </c>
      <c r="CC98" s="7">
        <f t="shared" si="42"/>
        <v>0</v>
      </c>
      <c r="CD98" s="7">
        <f t="shared" si="43"/>
        <v>0</v>
      </c>
      <c r="CE98" s="7">
        <f t="shared" si="44"/>
        <v>0</v>
      </c>
      <c r="CF98" s="17">
        <f t="shared" si="45"/>
        <v>0</v>
      </c>
      <c r="CG98" s="79" t="str">
        <f t="shared" si="46"/>
        <v/>
      </c>
      <c r="CH98" s="80" t="str">
        <f t="shared" si="47"/>
        <v/>
      </c>
      <c r="CI98" s="81" t="str">
        <f t="shared" si="48"/>
        <v/>
      </c>
      <c r="CM98" s="7" t="str">
        <f t="shared" si="49"/>
        <v/>
      </c>
      <c r="CN98" s="7" t="str">
        <f>IF(CM98="","",IF(COUNTIF(CM98:$CM$168,CM98)&gt;1,0,1))</f>
        <v/>
      </c>
    </row>
    <row r="99" spans="1:92" ht="30" customHeight="1" x14ac:dyDescent="0.15">
      <c r="A99" s="5" t="str">
        <f t="shared" si="35"/>
        <v/>
      </c>
      <c r="B99" s="262"/>
      <c r="C99" s="263"/>
      <c r="D99" s="263"/>
      <c r="E99" s="263"/>
      <c r="F99" s="264"/>
      <c r="G99" s="201"/>
      <c r="H99" s="202"/>
      <c r="I99" s="202"/>
      <c r="J99" s="202"/>
      <c r="K99" s="202"/>
      <c r="L99" s="202"/>
      <c r="M99" s="202"/>
      <c r="N99" s="203"/>
      <c r="O99" s="217" t="str">
        <f t="shared" si="34"/>
        <v/>
      </c>
      <c r="P99" s="218"/>
      <c r="Q99" s="218"/>
      <c r="R99" s="218"/>
      <c r="S99" s="219"/>
      <c r="T99" s="198"/>
      <c r="U99" s="199"/>
      <c r="V99" s="199"/>
      <c r="W99" s="200"/>
      <c r="X99" s="198"/>
      <c r="Y99" s="199"/>
      <c r="Z99" s="199"/>
      <c r="AA99" s="199"/>
      <c r="AB99" s="199"/>
      <c r="AC99" s="199"/>
      <c r="AD99" s="200"/>
      <c r="AE99" s="198"/>
      <c r="AF99" s="199"/>
      <c r="AG99" s="199"/>
      <c r="AH99" s="199"/>
      <c r="AI99" s="199"/>
      <c r="AJ99" s="199"/>
      <c r="AK99" s="200"/>
      <c r="AL99" s="201"/>
      <c r="AM99" s="202"/>
      <c r="AN99" s="202"/>
      <c r="AO99" s="202"/>
      <c r="AP99" s="202"/>
      <c r="AQ99" s="202"/>
      <c r="AR99" s="202"/>
      <c r="AS99" s="203"/>
      <c r="AT99" s="217" t="str">
        <f t="shared" si="36"/>
        <v/>
      </c>
      <c r="AU99" s="218"/>
      <c r="AV99" s="218"/>
      <c r="AW99" s="218"/>
      <c r="AX99" s="219"/>
      <c r="AY99" s="214"/>
      <c r="AZ99" s="215"/>
      <c r="BA99" s="215"/>
      <c r="BB99" s="215"/>
      <c r="BC99" s="215"/>
      <c r="BD99" s="215"/>
      <c r="BE99" s="216"/>
      <c r="BF99" s="192"/>
      <c r="BG99" s="193"/>
      <c r="BH99" s="193"/>
      <c r="BI99" s="193"/>
      <c r="BJ99" s="193"/>
      <c r="BK99" s="193"/>
      <c r="BL99" s="193"/>
      <c r="BM99" s="194"/>
      <c r="BN99" s="195"/>
      <c r="BO99" s="196"/>
      <c r="BP99" s="196"/>
      <c r="BQ99" s="196"/>
      <c r="BR99" s="196"/>
      <c r="BS99" s="196"/>
      <c r="BT99" s="196"/>
      <c r="BU99" s="196"/>
      <c r="BV99" s="197"/>
      <c r="BW99" s="139" t="str">
        <f t="shared" si="37"/>
        <v/>
      </c>
      <c r="BX99" s="4"/>
      <c r="BY99" s="16">
        <f t="shared" si="38"/>
        <v>0</v>
      </c>
      <c r="BZ99" s="7">
        <f t="shared" si="39"/>
        <v>0</v>
      </c>
      <c r="CA99" s="7">
        <f t="shared" si="40"/>
        <v>0</v>
      </c>
      <c r="CB99" s="7">
        <f t="shared" si="41"/>
        <v>0</v>
      </c>
      <c r="CC99" s="7">
        <f t="shared" si="42"/>
        <v>0</v>
      </c>
      <c r="CD99" s="7">
        <f t="shared" si="43"/>
        <v>0</v>
      </c>
      <c r="CE99" s="7">
        <f t="shared" si="44"/>
        <v>0</v>
      </c>
      <c r="CF99" s="17">
        <f t="shared" si="45"/>
        <v>0</v>
      </c>
      <c r="CG99" s="79" t="str">
        <f t="shared" si="46"/>
        <v/>
      </c>
      <c r="CH99" s="80" t="str">
        <f t="shared" si="47"/>
        <v/>
      </c>
      <c r="CI99" s="81" t="str">
        <f t="shared" si="48"/>
        <v/>
      </c>
      <c r="CM99" s="7" t="str">
        <f t="shared" si="49"/>
        <v/>
      </c>
      <c r="CN99" s="7" t="str">
        <f>IF(CM99="","",IF(COUNTIF(CM99:$CM$168,CM99)&gt;1,0,1))</f>
        <v/>
      </c>
    </row>
    <row r="100" spans="1:92" ht="30" customHeight="1" thickBot="1" x14ac:dyDescent="0.2">
      <c r="A100" s="5" t="str">
        <f t="shared" si="35"/>
        <v/>
      </c>
      <c r="B100" s="262"/>
      <c r="C100" s="263"/>
      <c r="D100" s="263"/>
      <c r="E100" s="263"/>
      <c r="F100" s="264"/>
      <c r="G100" s="201"/>
      <c r="H100" s="202"/>
      <c r="I100" s="202"/>
      <c r="J100" s="202"/>
      <c r="K100" s="202"/>
      <c r="L100" s="202"/>
      <c r="M100" s="202"/>
      <c r="N100" s="203"/>
      <c r="O100" s="217" t="str">
        <f t="shared" si="34"/>
        <v/>
      </c>
      <c r="P100" s="218"/>
      <c r="Q100" s="218"/>
      <c r="R100" s="218"/>
      <c r="S100" s="219"/>
      <c r="T100" s="198"/>
      <c r="U100" s="199"/>
      <c r="V100" s="199"/>
      <c r="W100" s="200"/>
      <c r="X100" s="198"/>
      <c r="Y100" s="199"/>
      <c r="Z100" s="199"/>
      <c r="AA100" s="199"/>
      <c r="AB100" s="199"/>
      <c r="AC100" s="199"/>
      <c r="AD100" s="200"/>
      <c r="AE100" s="198"/>
      <c r="AF100" s="199"/>
      <c r="AG100" s="199"/>
      <c r="AH100" s="199"/>
      <c r="AI100" s="199"/>
      <c r="AJ100" s="199"/>
      <c r="AK100" s="200"/>
      <c r="AL100" s="201"/>
      <c r="AM100" s="202"/>
      <c r="AN100" s="202"/>
      <c r="AO100" s="202"/>
      <c r="AP100" s="202"/>
      <c r="AQ100" s="202"/>
      <c r="AR100" s="202"/>
      <c r="AS100" s="203"/>
      <c r="AT100" s="217" t="str">
        <f t="shared" si="36"/>
        <v/>
      </c>
      <c r="AU100" s="218"/>
      <c r="AV100" s="218"/>
      <c r="AW100" s="218"/>
      <c r="AX100" s="219"/>
      <c r="AY100" s="214"/>
      <c r="AZ100" s="215"/>
      <c r="BA100" s="215"/>
      <c r="BB100" s="215"/>
      <c r="BC100" s="215"/>
      <c r="BD100" s="215"/>
      <c r="BE100" s="216"/>
      <c r="BF100" s="192"/>
      <c r="BG100" s="193"/>
      <c r="BH100" s="193"/>
      <c r="BI100" s="193"/>
      <c r="BJ100" s="193"/>
      <c r="BK100" s="193"/>
      <c r="BL100" s="193"/>
      <c r="BM100" s="194"/>
      <c r="BN100" s="195"/>
      <c r="BO100" s="196"/>
      <c r="BP100" s="196"/>
      <c r="BQ100" s="196"/>
      <c r="BR100" s="196"/>
      <c r="BS100" s="196"/>
      <c r="BT100" s="196"/>
      <c r="BU100" s="196"/>
      <c r="BV100" s="197"/>
      <c r="BW100" s="139" t="str">
        <f t="shared" si="37"/>
        <v/>
      </c>
      <c r="BX100" s="4"/>
      <c r="BY100" s="18">
        <f t="shared" si="38"/>
        <v>0</v>
      </c>
      <c r="BZ100" s="38">
        <f t="shared" si="39"/>
        <v>0</v>
      </c>
      <c r="CA100" s="38">
        <f t="shared" si="40"/>
        <v>0</v>
      </c>
      <c r="CB100" s="38">
        <f t="shared" si="41"/>
        <v>0</v>
      </c>
      <c r="CC100" s="38">
        <f t="shared" si="42"/>
        <v>0</v>
      </c>
      <c r="CD100" s="38">
        <f t="shared" si="43"/>
        <v>0</v>
      </c>
      <c r="CE100" s="38">
        <f t="shared" si="44"/>
        <v>0</v>
      </c>
      <c r="CF100" s="19">
        <f t="shared" si="45"/>
        <v>0</v>
      </c>
      <c r="CG100" s="41" t="str">
        <f t="shared" si="46"/>
        <v/>
      </c>
      <c r="CH100" s="42" t="str">
        <f t="shared" si="47"/>
        <v/>
      </c>
      <c r="CI100" s="85" t="str">
        <f t="shared" si="48"/>
        <v/>
      </c>
      <c r="CM100" s="7" t="str">
        <f t="shared" si="49"/>
        <v/>
      </c>
      <c r="CN100" s="7" t="str">
        <f>IF(CM100="","",IF(COUNTIF(CM100:$CM$168,CM100)&gt;1,0,1))</f>
        <v/>
      </c>
    </row>
    <row r="101" spans="1:92" ht="30" hidden="1" customHeight="1" thickBot="1" x14ac:dyDescent="0.2">
      <c r="B101" s="163"/>
      <c r="C101" s="163"/>
      <c r="D101" s="163"/>
      <c r="E101" s="163"/>
      <c r="F101" s="163"/>
      <c r="G101" s="164"/>
      <c r="H101" s="164"/>
      <c r="I101" s="164"/>
      <c r="J101" s="164"/>
      <c r="K101" s="164"/>
      <c r="L101" s="164"/>
      <c r="M101" s="164"/>
      <c r="N101" s="164"/>
      <c r="O101" s="165"/>
      <c r="P101" s="165"/>
      <c r="Q101" s="165"/>
      <c r="R101" s="165"/>
      <c r="S101" s="165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4"/>
      <c r="AM101" s="164"/>
      <c r="AN101" s="164"/>
      <c r="AO101" s="164"/>
      <c r="AP101" s="164"/>
      <c r="AQ101" s="164"/>
      <c r="AR101" s="164"/>
      <c r="AS101" s="164"/>
      <c r="AT101" s="165"/>
      <c r="AU101" s="165"/>
      <c r="AV101" s="165"/>
      <c r="AW101" s="165"/>
      <c r="AX101" s="165"/>
      <c r="AY101" s="166"/>
      <c r="AZ101" s="166"/>
      <c r="BA101" s="166"/>
      <c r="BB101" s="166"/>
      <c r="BC101" s="166"/>
      <c r="BD101" s="166"/>
      <c r="BE101" s="166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7"/>
      <c r="BQ101" s="167"/>
      <c r="BR101" s="167"/>
      <c r="BS101" s="167"/>
      <c r="BT101" s="167"/>
      <c r="BU101" s="167"/>
      <c r="BV101" s="167"/>
      <c r="BW101" s="139"/>
      <c r="BX101" s="4"/>
      <c r="CG101" s="86"/>
      <c r="CH101" s="86"/>
      <c r="CI101" s="86"/>
      <c r="CM101" s="7"/>
      <c r="CN101" s="7"/>
    </row>
    <row r="102" spans="1:92" ht="18" customHeight="1" x14ac:dyDescent="0.15">
      <c r="B102" s="246" t="str">
        <f>B34</f>
        <v>注）令和5年7月1日現在の入居者を記載すること。</v>
      </c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  <c r="AQ102" s="246"/>
      <c r="AR102" s="246"/>
      <c r="AS102" s="246"/>
      <c r="AT102" s="246"/>
      <c r="AU102" s="246"/>
      <c r="AV102" s="246"/>
      <c r="AW102" s="246"/>
      <c r="AX102" s="246"/>
      <c r="AY102" s="246"/>
      <c r="AZ102" s="246"/>
      <c r="BA102" s="246"/>
      <c r="BB102" s="246"/>
      <c r="BC102" s="246"/>
      <c r="BD102" s="246"/>
      <c r="BE102" s="246"/>
      <c r="BF102" s="246"/>
      <c r="BG102" s="246"/>
      <c r="BH102" s="246"/>
      <c r="BI102" s="246"/>
      <c r="BJ102" s="246"/>
      <c r="BK102" s="246"/>
      <c r="BL102" s="246"/>
      <c r="BM102" s="246"/>
      <c r="BN102" s="246"/>
      <c r="BO102" s="246"/>
      <c r="BP102" s="246"/>
      <c r="BQ102" s="246"/>
      <c r="BR102" s="246"/>
      <c r="BS102" s="246"/>
      <c r="BT102" s="246"/>
      <c r="BU102" s="246"/>
      <c r="BV102" s="246"/>
      <c r="BW102" s="140"/>
      <c r="CM102" s="7"/>
      <c r="CN102" s="7"/>
    </row>
    <row r="103" spans="1:92" ht="18" customHeight="1" thickBot="1" x14ac:dyDescent="0.2">
      <c r="B103" s="191" t="s">
        <v>77</v>
      </c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1"/>
      <c r="BW103" s="140"/>
      <c r="CM103" s="7"/>
      <c r="CN103" s="7"/>
    </row>
    <row r="104" spans="1:92" s="6" customFormat="1" ht="20.100000000000001" customHeight="1" thickBot="1" x14ac:dyDescent="0.2">
      <c r="B104" s="271"/>
      <c r="C104" s="271"/>
      <c r="D104" s="271"/>
      <c r="E104" s="271"/>
      <c r="F104" s="271"/>
      <c r="G104" s="271"/>
      <c r="H104" s="271"/>
      <c r="I104" s="271"/>
      <c r="J104" s="271"/>
      <c r="K104" s="271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272">
        <f>AL70</f>
        <v>45108</v>
      </c>
      <c r="AM104" s="272"/>
      <c r="AN104" s="272"/>
      <c r="AO104" s="272"/>
      <c r="AP104" s="272"/>
      <c r="AQ104" s="272"/>
      <c r="AR104" s="272"/>
      <c r="AS104" s="272"/>
      <c r="AT104" s="272"/>
      <c r="AU104" s="272"/>
      <c r="AV104" s="272"/>
      <c r="AW104" s="272"/>
      <c r="AX104" s="272"/>
      <c r="AY104" s="272"/>
      <c r="AZ104" s="272"/>
      <c r="BA104" s="272"/>
      <c r="BB104" s="272"/>
      <c r="BC104" s="272"/>
      <c r="BD104" s="272"/>
      <c r="BE104" s="272"/>
      <c r="BF104" s="272"/>
      <c r="BG104" s="272"/>
      <c r="BH104" s="272"/>
      <c r="BI104" s="272"/>
      <c r="BJ104" s="272"/>
      <c r="BK104" s="272"/>
      <c r="BL104" s="272"/>
      <c r="BM104" s="272"/>
      <c r="BN104" s="272"/>
      <c r="BO104" s="272"/>
      <c r="BP104" s="272"/>
      <c r="BQ104" s="272"/>
      <c r="BR104" s="272"/>
      <c r="BS104" s="272"/>
      <c r="BT104" s="272"/>
      <c r="BU104" s="272"/>
      <c r="BV104" s="272"/>
      <c r="BW104" s="141"/>
      <c r="BY104" s="230">
        <f>IF(BY3=0,1,ROUNDUP(BY3/25,0))</f>
        <v>1</v>
      </c>
      <c r="BZ104" s="231"/>
      <c r="CA104" s="231"/>
      <c r="CB104" s="231"/>
      <c r="CC104" s="231"/>
      <c r="CD104" s="232" t="s">
        <v>103</v>
      </c>
      <c r="CE104" s="233"/>
      <c r="CF104" s="234"/>
      <c r="CM104" s="11"/>
      <c r="CN104" s="11"/>
    </row>
    <row r="105" spans="1:92" ht="12.75" thickBot="1" x14ac:dyDescent="0.2"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273" t="s">
        <v>4</v>
      </c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4" t="str">
        <f>AY3</f>
        <v>有料老人ホーム　○○○</v>
      </c>
      <c r="AZ105" s="274"/>
      <c r="BA105" s="274"/>
      <c r="BB105" s="274"/>
      <c r="BC105" s="274"/>
      <c r="BD105" s="274"/>
      <c r="BE105" s="274"/>
      <c r="BF105" s="274"/>
      <c r="BG105" s="274"/>
      <c r="BH105" s="274"/>
      <c r="BI105" s="274"/>
      <c r="BJ105" s="274"/>
      <c r="BK105" s="274"/>
      <c r="BL105" s="274"/>
      <c r="BM105" s="274"/>
      <c r="BN105" s="274"/>
      <c r="BO105" s="274"/>
      <c r="BP105" s="274"/>
      <c r="BQ105" s="274"/>
      <c r="BR105" s="274"/>
      <c r="BS105" s="274"/>
      <c r="BT105" s="274"/>
      <c r="BU105" s="274"/>
      <c r="BV105" s="274"/>
      <c r="BW105" s="140"/>
      <c r="BY105" s="220">
        <f>SUM(BY106:CC106)</f>
        <v>18</v>
      </c>
      <c r="BZ105" s="221"/>
      <c r="CA105" s="221"/>
      <c r="CB105" s="221"/>
      <c r="CC105" s="223"/>
      <c r="CD105" s="224" t="s">
        <v>100</v>
      </c>
      <c r="CE105" s="225"/>
      <c r="CF105" s="226"/>
      <c r="CG105" s="9" t="e">
        <f>#REF!</f>
        <v>#REF!</v>
      </c>
      <c r="CM105" s="7"/>
      <c r="CN105" s="7"/>
    </row>
    <row r="106" spans="1:92" ht="12.75" thickBot="1" x14ac:dyDescent="0.2">
      <c r="B106" s="210" t="s">
        <v>338</v>
      </c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210"/>
      <c r="AF106" s="210"/>
      <c r="AG106" s="210"/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140"/>
      <c r="BY106" s="41">
        <f>BY72</f>
        <v>18</v>
      </c>
      <c r="BZ106" s="42">
        <f>BZ72</f>
        <v>0</v>
      </c>
      <c r="CA106" s="42">
        <f>CA72</f>
        <v>0</v>
      </c>
      <c r="CB106" s="42">
        <f>CB72</f>
        <v>0</v>
      </c>
      <c r="CC106" s="43">
        <f>CC72</f>
        <v>0</v>
      </c>
      <c r="CD106" s="227" t="s">
        <v>101</v>
      </c>
      <c r="CE106" s="228"/>
      <c r="CF106" s="229"/>
      <c r="CG106" s="9">
        <f>COUNTA(B110:B134)</f>
        <v>0</v>
      </c>
      <c r="CH106" s="5" t="s">
        <v>102</v>
      </c>
      <c r="CM106" s="7"/>
      <c r="CN106" s="7"/>
    </row>
    <row r="107" spans="1:92" s="6" customFormat="1" ht="18" customHeight="1" x14ac:dyDescent="0.15">
      <c r="B107" s="275" t="s">
        <v>54</v>
      </c>
      <c r="C107" s="205"/>
      <c r="D107" s="205"/>
      <c r="E107" s="205"/>
      <c r="F107" s="206"/>
      <c r="G107" s="204" t="s">
        <v>51</v>
      </c>
      <c r="H107" s="205"/>
      <c r="I107" s="205"/>
      <c r="J107" s="205"/>
      <c r="K107" s="205"/>
      <c r="L107" s="205"/>
      <c r="M107" s="205"/>
      <c r="N107" s="206"/>
      <c r="O107" s="204" t="s">
        <v>49</v>
      </c>
      <c r="P107" s="205"/>
      <c r="Q107" s="205"/>
      <c r="R107" s="205"/>
      <c r="S107" s="206"/>
      <c r="T107" s="204" t="s">
        <v>39</v>
      </c>
      <c r="U107" s="205"/>
      <c r="V107" s="205"/>
      <c r="W107" s="206"/>
      <c r="X107" s="204" t="s">
        <v>19</v>
      </c>
      <c r="Y107" s="205"/>
      <c r="Z107" s="205"/>
      <c r="AA107" s="205"/>
      <c r="AB107" s="205"/>
      <c r="AC107" s="205"/>
      <c r="AD107" s="206"/>
      <c r="AE107" s="204" t="s">
        <v>6</v>
      </c>
      <c r="AF107" s="205"/>
      <c r="AG107" s="205"/>
      <c r="AH107" s="205"/>
      <c r="AI107" s="205"/>
      <c r="AJ107" s="205"/>
      <c r="AK107" s="206"/>
      <c r="AL107" s="204" t="s">
        <v>2</v>
      </c>
      <c r="AM107" s="205"/>
      <c r="AN107" s="205"/>
      <c r="AO107" s="205"/>
      <c r="AP107" s="205"/>
      <c r="AQ107" s="205"/>
      <c r="AR107" s="205"/>
      <c r="AS107" s="206"/>
      <c r="AT107" s="276" t="s">
        <v>50</v>
      </c>
      <c r="AU107" s="277"/>
      <c r="AV107" s="277"/>
      <c r="AW107" s="277"/>
      <c r="AX107" s="278"/>
      <c r="AY107" s="204" t="s">
        <v>52</v>
      </c>
      <c r="AZ107" s="205"/>
      <c r="BA107" s="205"/>
      <c r="BB107" s="205"/>
      <c r="BC107" s="205"/>
      <c r="BD107" s="205"/>
      <c r="BE107" s="206"/>
      <c r="BF107" s="204" t="s">
        <v>56</v>
      </c>
      <c r="BG107" s="205"/>
      <c r="BH107" s="205"/>
      <c r="BI107" s="205"/>
      <c r="BJ107" s="205"/>
      <c r="BK107" s="205"/>
      <c r="BL107" s="205"/>
      <c r="BM107" s="206"/>
      <c r="BN107" s="204" t="s">
        <v>7</v>
      </c>
      <c r="BO107" s="205"/>
      <c r="BP107" s="205"/>
      <c r="BQ107" s="205"/>
      <c r="BR107" s="205"/>
      <c r="BS107" s="205"/>
      <c r="BT107" s="205"/>
      <c r="BU107" s="205"/>
      <c r="BV107" s="269"/>
      <c r="BW107" s="141"/>
      <c r="BY107" s="220" t="s">
        <v>84</v>
      </c>
      <c r="BZ107" s="221"/>
      <c r="CA107" s="221"/>
      <c r="CB107" s="221"/>
      <c r="CC107" s="221"/>
      <c r="CD107" s="221"/>
      <c r="CE107" s="221"/>
      <c r="CF107" s="222"/>
      <c r="CG107" s="220" t="s">
        <v>49</v>
      </c>
      <c r="CH107" s="221"/>
      <c r="CI107" s="222"/>
      <c r="CM107" s="11"/>
      <c r="CN107" s="11"/>
    </row>
    <row r="108" spans="1:92" ht="18" customHeight="1" thickBot="1" x14ac:dyDescent="0.2">
      <c r="B108" s="265" t="s">
        <v>55</v>
      </c>
      <c r="C108" s="208"/>
      <c r="D108" s="208"/>
      <c r="E108" s="208"/>
      <c r="F108" s="209"/>
      <c r="G108" s="207"/>
      <c r="H108" s="208"/>
      <c r="I108" s="208"/>
      <c r="J108" s="208"/>
      <c r="K108" s="208"/>
      <c r="L108" s="208"/>
      <c r="M108" s="208"/>
      <c r="N108" s="209"/>
      <c r="O108" s="207"/>
      <c r="P108" s="208"/>
      <c r="Q108" s="208"/>
      <c r="R108" s="208"/>
      <c r="S108" s="209"/>
      <c r="T108" s="207"/>
      <c r="U108" s="208"/>
      <c r="V108" s="208"/>
      <c r="W108" s="209"/>
      <c r="X108" s="266" t="s">
        <v>215</v>
      </c>
      <c r="Y108" s="267"/>
      <c r="Z108" s="267"/>
      <c r="AA108" s="267"/>
      <c r="AB108" s="267"/>
      <c r="AC108" s="267"/>
      <c r="AD108" s="268"/>
      <c r="AE108" s="207" t="s">
        <v>5</v>
      </c>
      <c r="AF108" s="208"/>
      <c r="AG108" s="208"/>
      <c r="AH108" s="208"/>
      <c r="AI108" s="208"/>
      <c r="AJ108" s="208"/>
      <c r="AK108" s="209"/>
      <c r="AL108" s="207" t="s">
        <v>3</v>
      </c>
      <c r="AM108" s="208"/>
      <c r="AN108" s="208"/>
      <c r="AO108" s="208"/>
      <c r="AP108" s="208"/>
      <c r="AQ108" s="208"/>
      <c r="AR108" s="208"/>
      <c r="AS108" s="209"/>
      <c r="AT108" s="207" t="s">
        <v>49</v>
      </c>
      <c r="AU108" s="208"/>
      <c r="AV108" s="208"/>
      <c r="AW108" s="208"/>
      <c r="AX108" s="209"/>
      <c r="AY108" s="207" t="s">
        <v>53</v>
      </c>
      <c r="AZ108" s="208"/>
      <c r="BA108" s="208"/>
      <c r="BB108" s="208"/>
      <c r="BC108" s="208"/>
      <c r="BD108" s="208"/>
      <c r="BE108" s="209"/>
      <c r="BF108" s="207" t="s">
        <v>57</v>
      </c>
      <c r="BG108" s="208"/>
      <c r="BH108" s="208"/>
      <c r="BI108" s="208"/>
      <c r="BJ108" s="208"/>
      <c r="BK108" s="208"/>
      <c r="BL108" s="208"/>
      <c r="BM108" s="209"/>
      <c r="BN108" s="207"/>
      <c r="BO108" s="208"/>
      <c r="BP108" s="208"/>
      <c r="BQ108" s="208"/>
      <c r="BR108" s="208"/>
      <c r="BS108" s="208"/>
      <c r="BT108" s="208"/>
      <c r="BU108" s="208"/>
      <c r="BV108" s="270"/>
      <c r="BW108" s="140"/>
      <c r="BY108" s="16" t="s">
        <v>92</v>
      </c>
      <c r="BZ108" s="7" t="s">
        <v>85</v>
      </c>
      <c r="CA108" s="7" t="s">
        <v>86</v>
      </c>
      <c r="CB108" s="7" t="s">
        <v>87</v>
      </c>
      <c r="CC108" s="7" t="s">
        <v>88</v>
      </c>
      <c r="CD108" s="7" t="s">
        <v>89</v>
      </c>
      <c r="CE108" s="7" t="s">
        <v>90</v>
      </c>
      <c r="CF108" s="17" t="s">
        <v>91</v>
      </c>
      <c r="CG108" s="64" t="s">
        <v>116</v>
      </c>
      <c r="CH108" s="65" t="s">
        <v>117</v>
      </c>
      <c r="CI108" s="66" t="s">
        <v>118</v>
      </c>
      <c r="CM108" s="7"/>
      <c r="CN108" s="7"/>
    </row>
    <row r="109" spans="1:92" ht="18" hidden="1" customHeight="1" thickBot="1" x14ac:dyDescent="0.2">
      <c r="B109" s="155"/>
      <c r="C109" s="156"/>
      <c r="D109" s="156"/>
      <c r="E109" s="156"/>
      <c r="F109" s="157"/>
      <c r="G109" s="158"/>
      <c r="H109" s="156"/>
      <c r="I109" s="156"/>
      <c r="J109" s="156"/>
      <c r="K109" s="156"/>
      <c r="L109" s="156"/>
      <c r="M109" s="156"/>
      <c r="N109" s="157"/>
      <c r="O109" s="158"/>
      <c r="P109" s="156"/>
      <c r="Q109" s="156"/>
      <c r="R109" s="156"/>
      <c r="S109" s="157"/>
      <c r="T109" s="158"/>
      <c r="U109" s="156"/>
      <c r="V109" s="156"/>
      <c r="W109" s="157"/>
      <c r="X109" s="159"/>
      <c r="Y109" s="160"/>
      <c r="Z109" s="160"/>
      <c r="AA109" s="160"/>
      <c r="AB109" s="160"/>
      <c r="AC109" s="160"/>
      <c r="AD109" s="161"/>
      <c r="AE109" s="158"/>
      <c r="AF109" s="156"/>
      <c r="AG109" s="156"/>
      <c r="AH109" s="156"/>
      <c r="AI109" s="156"/>
      <c r="AJ109" s="156"/>
      <c r="AK109" s="157"/>
      <c r="AL109" s="158"/>
      <c r="AM109" s="156"/>
      <c r="AN109" s="156"/>
      <c r="AO109" s="156"/>
      <c r="AP109" s="156"/>
      <c r="AQ109" s="156"/>
      <c r="AR109" s="156"/>
      <c r="AS109" s="157"/>
      <c r="AT109" s="158"/>
      <c r="AU109" s="156"/>
      <c r="AV109" s="156"/>
      <c r="AW109" s="156"/>
      <c r="AX109" s="157"/>
      <c r="AY109" s="158"/>
      <c r="AZ109" s="156"/>
      <c r="BA109" s="156"/>
      <c r="BB109" s="156"/>
      <c r="BC109" s="156"/>
      <c r="BD109" s="156"/>
      <c r="BE109" s="157"/>
      <c r="BF109" s="158"/>
      <c r="BG109" s="156"/>
      <c r="BH109" s="156"/>
      <c r="BI109" s="156"/>
      <c r="BJ109" s="156"/>
      <c r="BK109" s="156"/>
      <c r="BL109" s="156"/>
      <c r="BM109" s="157"/>
      <c r="BN109" s="158"/>
      <c r="BO109" s="156"/>
      <c r="BP109" s="156"/>
      <c r="BQ109" s="156"/>
      <c r="BR109" s="156"/>
      <c r="BS109" s="156"/>
      <c r="BT109" s="156"/>
      <c r="BU109" s="156"/>
      <c r="BV109" s="162"/>
      <c r="BW109" s="140"/>
      <c r="BY109" s="32"/>
      <c r="BZ109" s="33"/>
      <c r="CA109" s="33"/>
      <c r="CB109" s="33"/>
      <c r="CC109" s="33"/>
      <c r="CD109" s="33"/>
      <c r="CE109" s="33"/>
      <c r="CF109" s="13"/>
      <c r="CG109" s="68"/>
      <c r="CH109" s="69"/>
      <c r="CI109" s="70"/>
      <c r="CM109" s="10"/>
      <c r="CN109" s="13"/>
    </row>
    <row r="110" spans="1:92" ht="30" customHeight="1" x14ac:dyDescent="0.15">
      <c r="A110" s="5" t="str">
        <f>IF(B110=0,"",A100+1)</f>
        <v/>
      </c>
      <c r="B110" s="262"/>
      <c r="C110" s="263"/>
      <c r="D110" s="263"/>
      <c r="E110" s="263"/>
      <c r="F110" s="264"/>
      <c r="G110" s="201"/>
      <c r="H110" s="202"/>
      <c r="I110" s="202"/>
      <c r="J110" s="202"/>
      <c r="K110" s="202"/>
      <c r="L110" s="202"/>
      <c r="M110" s="202"/>
      <c r="N110" s="203"/>
      <c r="O110" s="217" t="str">
        <f t="shared" ref="O110:O134" si="50">IF(G110=0,"",DATEDIF(G110,$AL$2,"Y"))</f>
        <v/>
      </c>
      <c r="P110" s="218"/>
      <c r="Q110" s="218"/>
      <c r="R110" s="218"/>
      <c r="S110" s="219"/>
      <c r="T110" s="198"/>
      <c r="U110" s="199"/>
      <c r="V110" s="199"/>
      <c r="W110" s="200"/>
      <c r="X110" s="198"/>
      <c r="Y110" s="199"/>
      <c r="Z110" s="199"/>
      <c r="AA110" s="199"/>
      <c r="AB110" s="199"/>
      <c r="AC110" s="199"/>
      <c r="AD110" s="200"/>
      <c r="AE110" s="198"/>
      <c r="AF110" s="199"/>
      <c r="AG110" s="199"/>
      <c r="AH110" s="199"/>
      <c r="AI110" s="199"/>
      <c r="AJ110" s="199"/>
      <c r="AK110" s="200"/>
      <c r="AL110" s="201"/>
      <c r="AM110" s="202"/>
      <c r="AN110" s="202"/>
      <c r="AO110" s="202"/>
      <c r="AP110" s="202"/>
      <c r="AQ110" s="202"/>
      <c r="AR110" s="202"/>
      <c r="AS110" s="203"/>
      <c r="AT110" s="217" t="str">
        <f>IF(AL110=0,"",DATEDIF(G110,AL110,"Y"))</f>
        <v/>
      </c>
      <c r="AU110" s="218"/>
      <c r="AV110" s="218"/>
      <c r="AW110" s="218"/>
      <c r="AX110" s="219"/>
      <c r="AY110" s="214"/>
      <c r="AZ110" s="215"/>
      <c r="BA110" s="215"/>
      <c r="BB110" s="215"/>
      <c r="BC110" s="215"/>
      <c r="BD110" s="215"/>
      <c r="BE110" s="216"/>
      <c r="BF110" s="192"/>
      <c r="BG110" s="193"/>
      <c r="BH110" s="193"/>
      <c r="BI110" s="193"/>
      <c r="BJ110" s="193"/>
      <c r="BK110" s="193"/>
      <c r="BL110" s="193"/>
      <c r="BM110" s="194"/>
      <c r="BN110" s="195"/>
      <c r="BO110" s="196"/>
      <c r="BP110" s="196"/>
      <c r="BQ110" s="196"/>
      <c r="BR110" s="196"/>
      <c r="BS110" s="196"/>
      <c r="BT110" s="196"/>
      <c r="BU110" s="196"/>
      <c r="BV110" s="197"/>
      <c r="BW110" s="139" t="str">
        <f>IF(BY110+BZ110+CA110+CB110+CC110+CD110+CE110+CF110=8,"",IF(BY110+BZ110+CA110+CB110+CC110+CD110+CE110+CF110=0,"","未記入項目あり"))</f>
        <v/>
      </c>
      <c r="BX110" s="4"/>
      <c r="BY110" s="16">
        <f>IF(B110=0,0,1)</f>
        <v>0</v>
      </c>
      <c r="BZ110" s="7">
        <f>IF(G110=0,0,1)</f>
        <v>0</v>
      </c>
      <c r="CA110" s="7">
        <f>IF(T110=0,0,1)</f>
        <v>0</v>
      </c>
      <c r="CB110" s="7">
        <f>IF(X110=0,0,1)</f>
        <v>0</v>
      </c>
      <c r="CC110" s="7">
        <f>IF(AE110=0,0,1)</f>
        <v>0</v>
      </c>
      <c r="CD110" s="7">
        <f>IF(AL110=0,0,1)</f>
        <v>0</v>
      </c>
      <c r="CE110" s="7">
        <f>IF(AY110=0,0,1)</f>
        <v>0</v>
      </c>
      <c r="CF110" s="8">
        <f>IF(BF110=0,0,1)</f>
        <v>0</v>
      </c>
      <c r="CG110" s="74" t="str">
        <f>IF(G110=0,"",DATEDIF(G110,$AL$2,"Y"))</f>
        <v/>
      </c>
      <c r="CH110" s="75" t="str">
        <f>IF(G110=0,"",DATEDIF(G110,$AL$2,"YM"))</f>
        <v/>
      </c>
      <c r="CI110" s="87" t="str">
        <f>IF(G110=0,"",DATEDIF(G110,$AL$2,"MD"))</f>
        <v/>
      </c>
      <c r="CJ110" s="88" t="s">
        <v>58</v>
      </c>
      <c r="CK110" s="78" t="s">
        <v>72</v>
      </c>
      <c r="CM110" s="7" t="str">
        <f>IF(B110=0,"",B110)</f>
        <v/>
      </c>
      <c r="CN110" s="7" t="str">
        <f>IF(CM110="","",IF(COUNTIF(CM110:$CM$168,CM110)&gt;1,0,1))</f>
        <v/>
      </c>
    </row>
    <row r="111" spans="1:92" ht="30" customHeight="1" x14ac:dyDescent="0.15">
      <c r="A111" s="5" t="str">
        <f t="shared" ref="A111:A134" si="51">IF(B111=0,"",A110+1)</f>
        <v/>
      </c>
      <c r="B111" s="262"/>
      <c r="C111" s="263"/>
      <c r="D111" s="263"/>
      <c r="E111" s="263"/>
      <c r="F111" s="264"/>
      <c r="G111" s="201"/>
      <c r="H111" s="202"/>
      <c r="I111" s="202"/>
      <c r="J111" s="202"/>
      <c r="K111" s="202"/>
      <c r="L111" s="202"/>
      <c r="M111" s="202"/>
      <c r="N111" s="203"/>
      <c r="O111" s="217" t="str">
        <f t="shared" si="50"/>
        <v/>
      </c>
      <c r="P111" s="218"/>
      <c r="Q111" s="218"/>
      <c r="R111" s="218"/>
      <c r="S111" s="219"/>
      <c r="T111" s="198"/>
      <c r="U111" s="199"/>
      <c r="V111" s="199"/>
      <c r="W111" s="200"/>
      <c r="X111" s="198"/>
      <c r="Y111" s="199"/>
      <c r="Z111" s="199"/>
      <c r="AA111" s="199"/>
      <c r="AB111" s="199"/>
      <c r="AC111" s="199"/>
      <c r="AD111" s="200"/>
      <c r="AE111" s="198"/>
      <c r="AF111" s="199"/>
      <c r="AG111" s="199"/>
      <c r="AH111" s="199"/>
      <c r="AI111" s="199"/>
      <c r="AJ111" s="199"/>
      <c r="AK111" s="200"/>
      <c r="AL111" s="201"/>
      <c r="AM111" s="202"/>
      <c r="AN111" s="202"/>
      <c r="AO111" s="202"/>
      <c r="AP111" s="202"/>
      <c r="AQ111" s="202"/>
      <c r="AR111" s="202"/>
      <c r="AS111" s="203"/>
      <c r="AT111" s="217" t="str">
        <f t="shared" ref="AT111:AT134" si="52">IF(AL111=0,"",DATEDIF(G111,AL111,"Y"))</f>
        <v/>
      </c>
      <c r="AU111" s="218"/>
      <c r="AV111" s="218"/>
      <c r="AW111" s="218"/>
      <c r="AX111" s="219"/>
      <c r="AY111" s="214"/>
      <c r="AZ111" s="215"/>
      <c r="BA111" s="215"/>
      <c r="BB111" s="215"/>
      <c r="BC111" s="215"/>
      <c r="BD111" s="215"/>
      <c r="BE111" s="216"/>
      <c r="BF111" s="192"/>
      <c r="BG111" s="193"/>
      <c r="BH111" s="193"/>
      <c r="BI111" s="193"/>
      <c r="BJ111" s="193"/>
      <c r="BK111" s="193"/>
      <c r="BL111" s="193"/>
      <c r="BM111" s="194"/>
      <c r="BN111" s="195"/>
      <c r="BO111" s="196"/>
      <c r="BP111" s="196"/>
      <c r="BQ111" s="196"/>
      <c r="BR111" s="196"/>
      <c r="BS111" s="196"/>
      <c r="BT111" s="196"/>
      <c r="BU111" s="196"/>
      <c r="BV111" s="197"/>
      <c r="BW111" s="139" t="str">
        <f t="shared" ref="BW111:BW134" si="53">IF(BY111+BZ111+CA111+CB111+CC111+CD111+CE111+CF111=8,"",IF(BY111+BZ111+CA111+CB111+CC111+CD111+CE111+CF111=0,"","未記入項目あり"))</f>
        <v/>
      </c>
      <c r="BX111" s="4"/>
      <c r="BY111" s="16">
        <f t="shared" ref="BY111:BY134" si="54">IF(B111=0,0,1)</f>
        <v>0</v>
      </c>
      <c r="BZ111" s="7">
        <f t="shared" ref="BZ111:BZ134" si="55">IF(G111=0,0,1)</f>
        <v>0</v>
      </c>
      <c r="CA111" s="7">
        <f t="shared" ref="CA111:CA134" si="56">IF(T111=0,0,1)</f>
        <v>0</v>
      </c>
      <c r="CB111" s="7">
        <f t="shared" ref="CB111:CB134" si="57">IF(X111=0,0,1)</f>
        <v>0</v>
      </c>
      <c r="CC111" s="7">
        <f t="shared" ref="CC111:CC134" si="58">IF(AE111=0,0,1)</f>
        <v>0</v>
      </c>
      <c r="CD111" s="7">
        <f t="shared" ref="CD111:CD134" si="59">IF(AL111=0,0,1)</f>
        <v>0</v>
      </c>
      <c r="CE111" s="7">
        <f t="shared" ref="CE111:CE134" si="60">IF(AY111=0,0,1)</f>
        <v>0</v>
      </c>
      <c r="CF111" s="8">
        <f t="shared" ref="CF111:CF134" si="61">IF(BF111=0,0,1)</f>
        <v>0</v>
      </c>
      <c r="CG111" s="79" t="str">
        <f t="shared" ref="CG111:CG134" si="62">IF(G111=0,"",DATEDIF(G111,$AL$2,"Y"))</f>
        <v/>
      </c>
      <c r="CH111" s="80" t="str">
        <f t="shared" ref="CH111:CH134" si="63">IF(G111=0,"",DATEDIF(G111,$AL$2,"YM"))</f>
        <v/>
      </c>
      <c r="CI111" s="89" t="str">
        <f t="shared" ref="CI111:CI134" si="64">IF(G111=0,"",DATEDIF(G111,$AL$2,"MD"))</f>
        <v/>
      </c>
      <c r="CJ111" s="90" t="s">
        <v>59</v>
      </c>
      <c r="CK111" s="52" t="s">
        <v>73</v>
      </c>
      <c r="CM111" s="7" t="str">
        <f t="shared" ref="CM111:CM134" si="65">IF(B111=0,"",B111)</f>
        <v/>
      </c>
      <c r="CN111" s="7" t="str">
        <f>IF(CM111="","",IF(COUNTIF(CM111:$CM$168,CM111)&gt;1,0,1))</f>
        <v/>
      </c>
    </row>
    <row r="112" spans="1:92" ht="30" customHeight="1" x14ac:dyDescent="0.15">
      <c r="A112" s="5" t="str">
        <f t="shared" si="51"/>
        <v/>
      </c>
      <c r="B112" s="262"/>
      <c r="C112" s="263"/>
      <c r="D112" s="263"/>
      <c r="E112" s="263"/>
      <c r="F112" s="264"/>
      <c r="G112" s="201"/>
      <c r="H112" s="202"/>
      <c r="I112" s="202"/>
      <c r="J112" s="202"/>
      <c r="K112" s="202"/>
      <c r="L112" s="202"/>
      <c r="M112" s="202"/>
      <c r="N112" s="203"/>
      <c r="O112" s="217" t="str">
        <f t="shared" si="50"/>
        <v/>
      </c>
      <c r="P112" s="218"/>
      <c r="Q112" s="218"/>
      <c r="R112" s="218"/>
      <c r="S112" s="219"/>
      <c r="T112" s="198"/>
      <c r="U112" s="199"/>
      <c r="V112" s="199"/>
      <c r="W112" s="200"/>
      <c r="X112" s="198"/>
      <c r="Y112" s="199"/>
      <c r="Z112" s="199"/>
      <c r="AA112" s="199"/>
      <c r="AB112" s="199"/>
      <c r="AC112" s="199"/>
      <c r="AD112" s="200"/>
      <c r="AE112" s="198"/>
      <c r="AF112" s="199"/>
      <c r="AG112" s="199"/>
      <c r="AH112" s="199"/>
      <c r="AI112" s="199"/>
      <c r="AJ112" s="199"/>
      <c r="AK112" s="200"/>
      <c r="AL112" s="201"/>
      <c r="AM112" s="202"/>
      <c r="AN112" s="202"/>
      <c r="AO112" s="202"/>
      <c r="AP112" s="202"/>
      <c r="AQ112" s="202"/>
      <c r="AR112" s="202"/>
      <c r="AS112" s="203"/>
      <c r="AT112" s="217" t="str">
        <f t="shared" si="52"/>
        <v/>
      </c>
      <c r="AU112" s="218"/>
      <c r="AV112" s="218"/>
      <c r="AW112" s="218"/>
      <c r="AX112" s="219"/>
      <c r="AY112" s="214"/>
      <c r="AZ112" s="215"/>
      <c r="BA112" s="215"/>
      <c r="BB112" s="215"/>
      <c r="BC112" s="215"/>
      <c r="BD112" s="215"/>
      <c r="BE112" s="216"/>
      <c r="BF112" s="192"/>
      <c r="BG112" s="193"/>
      <c r="BH112" s="193"/>
      <c r="BI112" s="193"/>
      <c r="BJ112" s="193"/>
      <c r="BK112" s="193"/>
      <c r="BL112" s="193"/>
      <c r="BM112" s="194"/>
      <c r="BN112" s="195"/>
      <c r="BO112" s="196"/>
      <c r="BP112" s="196"/>
      <c r="BQ112" s="196"/>
      <c r="BR112" s="196"/>
      <c r="BS112" s="196"/>
      <c r="BT112" s="196"/>
      <c r="BU112" s="196"/>
      <c r="BV112" s="197"/>
      <c r="BW112" s="139" t="str">
        <f t="shared" si="53"/>
        <v/>
      </c>
      <c r="BX112" s="4"/>
      <c r="BY112" s="16">
        <f t="shared" si="54"/>
        <v>0</v>
      </c>
      <c r="BZ112" s="7">
        <f t="shared" si="55"/>
        <v>0</v>
      </c>
      <c r="CA112" s="7">
        <f t="shared" si="56"/>
        <v>0</v>
      </c>
      <c r="CB112" s="7">
        <f t="shared" si="57"/>
        <v>0</v>
      </c>
      <c r="CC112" s="7">
        <f t="shared" si="58"/>
        <v>0</v>
      </c>
      <c r="CD112" s="7">
        <f t="shared" si="59"/>
        <v>0</v>
      </c>
      <c r="CE112" s="7">
        <f t="shared" si="60"/>
        <v>0</v>
      </c>
      <c r="CF112" s="8">
        <f t="shared" si="61"/>
        <v>0</v>
      </c>
      <c r="CG112" s="79" t="str">
        <f t="shared" si="62"/>
        <v/>
      </c>
      <c r="CH112" s="80" t="str">
        <f t="shared" si="63"/>
        <v/>
      </c>
      <c r="CI112" s="89" t="str">
        <f t="shared" si="64"/>
        <v/>
      </c>
      <c r="CJ112" s="90" t="s">
        <v>60</v>
      </c>
      <c r="CK112" s="52" t="s">
        <v>74</v>
      </c>
      <c r="CM112" s="7" t="str">
        <f t="shared" si="65"/>
        <v/>
      </c>
      <c r="CN112" s="7" t="str">
        <f>IF(CM112="","",IF(COUNTIF(CM112:$CM$168,CM112)&gt;1,0,1))</f>
        <v/>
      </c>
    </row>
    <row r="113" spans="1:92" ht="30" customHeight="1" x14ac:dyDescent="0.15">
      <c r="A113" s="5" t="str">
        <f t="shared" si="51"/>
        <v/>
      </c>
      <c r="B113" s="262"/>
      <c r="C113" s="263"/>
      <c r="D113" s="263"/>
      <c r="E113" s="263"/>
      <c r="F113" s="264"/>
      <c r="G113" s="201"/>
      <c r="H113" s="202"/>
      <c r="I113" s="202"/>
      <c r="J113" s="202"/>
      <c r="K113" s="202"/>
      <c r="L113" s="202"/>
      <c r="M113" s="202"/>
      <c r="N113" s="203"/>
      <c r="O113" s="217" t="str">
        <f t="shared" si="50"/>
        <v/>
      </c>
      <c r="P113" s="218"/>
      <c r="Q113" s="218"/>
      <c r="R113" s="218"/>
      <c r="S113" s="219"/>
      <c r="T113" s="198"/>
      <c r="U113" s="199"/>
      <c r="V113" s="199"/>
      <c r="W113" s="200"/>
      <c r="X113" s="198"/>
      <c r="Y113" s="199"/>
      <c r="Z113" s="199"/>
      <c r="AA113" s="199"/>
      <c r="AB113" s="199"/>
      <c r="AC113" s="199"/>
      <c r="AD113" s="200"/>
      <c r="AE113" s="198"/>
      <c r="AF113" s="199"/>
      <c r="AG113" s="199"/>
      <c r="AH113" s="199"/>
      <c r="AI113" s="199"/>
      <c r="AJ113" s="199"/>
      <c r="AK113" s="200"/>
      <c r="AL113" s="201"/>
      <c r="AM113" s="202"/>
      <c r="AN113" s="202"/>
      <c r="AO113" s="202"/>
      <c r="AP113" s="202"/>
      <c r="AQ113" s="202"/>
      <c r="AR113" s="202"/>
      <c r="AS113" s="203"/>
      <c r="AT113" s="217" t="str">
        <f t="shared" si="52"/>
        <v/>
      </c>
      <c r="AU113" s="218"/>
      <c r="AV113" s="218"/>
      <c r="AW113" s="218"/>
      <c r="AX113" s="219"/>
      <c r="AY113" s="214"/>
      <c r="AZ113" s="215"/>
      <c r="BA113" s="215"/>
      <c r="BB113" s="215"/>
      <c r="BC113" s="215"/>
      <c r="BD113" s="215"/>
      <c r="BE113" s="216"/>
      <c r="BF113" s="192"/>
      <c r="BG113" s="193"/>
      <c r="BH113" s="193"/>
      <c r="BI113" s="193"/>
      <c r="BJ113" s="193"/>
      <c r="BK113" s="193"/>
      <c r="BL113" s="193"/>
      <c r="BM113" s="194"/>
      <c r="BN113" s="195"/>
      <c r="BO113" s="196"/>
      <c r="BP113" s="196"/>
      <c r="BQ113" s="196"/>
      <c r="BR113" s="196"/>
      <c r="BS113" s="196"/>
      <c r="BT113" s="196"/>
      <c r="BU113" s="196"/>
      <c r="BV113" s="197"/>
      <c r="BW113" s="139" t="str">
        <f t="shared" si="53"/>
        <v/>
      </c>
      <c r="BX113" s="4"/>
      <c r="BY113" s="16">
        <f t="shared" si="54"/>
        <v>0</v>
      </c>
      <c r="BZ113" s="7">
        <f t="shared" si="55"/>
        <v>0</v>
      </c>
      <c r="CA113" s="7">
        <f t="shared" si="56"/>
        <v>0</v>
      </c>
      <c r="CB113" s="7">
        <f t="shared" si="57"/>
        <v>0</v>
      </c>
      <c r="CC113" s="7">
        <f t="shared" si="58"/>
        <v>0</v>
      </c>
      <c r="CD113" s="7">
        <f t="shared" si="59"/>
        <v>0</v>
      </c>
      <c r="CE113" s="7">
        <f t="shared" si="60"/>
        <v>0</v>
      </c>
      <c r="CF113" s="8">
        <f t="shared" si="61"/>
        <v>0</v>
      </c>
      <c r="CG113" s="79" t="str">
        <f t="shared" si="62"/>
        <v/>
      </c>
      <c r="CH113" s="80" t="str">
        <f t="shared" si="63"/>
        <v/>
      </c>
      <c r="CI113" s="89" t="str">
        <f t="shared" si="64"/>
        <v/>
      </c>
      <c r="CJ113" s="90" t="s">
        <v>75</v>
      </c>
      <c r="CK113" s="52" t="s">
        <v>69</v>
      </c>
      <c r="CM113" s="7" t="str">
        <f t="shared" si="65"/>
        <v/>
      </c>
      <c r="CN113" s="7" t="str">
        <f>IF(CM113="","",IF(COUNTIF(CM113:$CM$168,CM113)&gt;1,0,1))</f>
        <v/>
      </c>
    </row>
    <row r="114" spans="1:92" ht="30" customHeight="1" thickBot="1" x14ac:dyDescent="0.2">
      <c r="A114" s="5" t="str">
        <f t="shared" si="51"/>
        <v/>
      </c>
      <c r="B114" s="262"/>
      <c r="C114" s="263"/>
      <c r="D114" s="263"/>
      <c r="E114" s="263"/>
      <c r="F114" s="264"/>
      <c r="G114" s="201"/>
      <c r="H114" s="202"/>
      <c r="I114" s="202"/>
      <c r="J114" s="202"/>
      <c r="K114" s="202"/>
      <c r="L114" s="202"/>
      <c r="M114" s="202"/>
      <c r="N114" s="203"/>
      <c r="O114" s="217" t="str">
        <f t="shared" si="50"/>
        <v/>
      </c>
      <c r="P114" s="218"/>
      <c r="Q114" s="218"/>
      <c r="R114" s="218"/>
      <c r="S114" s="219"/>
      <c r="T114" s="198"/>
      <c r="U114" s="199"/>
      <c r="V114" s="199"/>
      <c r="W114" s="200"/>
      <c r="X114" s="198"/>
      <c r="Y114" s="199"/>
      <c r="Z114" s="199"/>
      <c r="AA114" s="199"/>
      <c r="AB114" s="199"/>
      <c r="AC114" s="199"/>
      <c r="AD114" s="200"/>
      <c r="AE114" s="198"/>
      <c r="AF114" s="199"/>
      <c r="AG114" s="199"/>
      <c r="AH114" s="199"/>
      <c r="AI114" s="199"/>
      <c r="AJ114" s="199"/>
      <c r="AK114" s="200"/>
      <c r="AL114" s="201"/>
      <c r="AM114" s="202"/>
      <c r="AN114" s="202"/>
      <c r="AO114" s="202"/>
      <c r="AP114" s="202"/>
      <c r="AQ114" s="202"/>
      <c r="AR114" s="202"/>
      <c r="AS114" s="203"/>
      <c r="AT114" s="217" t="str">
        <f t="shared" si="52"/>
        <v/>
      </c>
      <c r="AU114" s="218"/>
      <c r="AV114" s="218"/>
      <c r="AW114" s="218"/>
      <c r="AX114" s="219"/>
      <c r="AY114" s="214"/>
      <c r="AZ114" s="215"/>
      <c r="BA114" s="215"/>
      <c r="BB114" s="215"/>
      <c r="BC114" s="215"/>
      <c r="BD114" s="215"/>
      <c r="BE114" s="216"/>
      <c r="BF114" s="192"/>
      <c r="BG114" s="193"/>
      <c r="BH114" s="193"/>
      <c r="BI114" s="193"/>
      <c r="BJ114" s="193"/>
      <c r="BK114" s="193"/>
      <c r="BL114" s="193"/>
      <c r="BM114" s="194"/>
      <c r="BN114" s="195"/>
      <c r="BO114" s="196"/>
      <c r="BP114" s="196"/>
      <c r="BQ114" s="196"/>
      <c r="BR114" s="196"/>
      <c r="BS114" s="196"/>
      <c r="BT114" s="196"/>
      <c r="BU114" s="196"/>
      <c r="BV114" s="197"/>
      <c r="BW114" s="139" t="str">
        <f t="shared" si="53"/>
        <v/>
      </c>
      <c r="BX114" s="4"/>
      <c r="BY114" s="16">
        <f t="shared" si="54"/>
        <v>0</v>
      </c>
      <c r="BZ114" s="7">
        <f t="shared" si="55"/>
        <v>0</v>
      </c>
      <c r="CA114" s="7">
        <f t="shared" si="56"/>
        <v>0</v>
      </c>
      <c r="CB114" s="7">
        <f t="shared" si="57"/>
        <v>0</v>
      </c>
      <c r="CC114" s="7">
        <f t="shared" si="58"/>
        <v>0</v>
      </c>
      <c r="CD114" s="7">
        <f t="shared" si="59"/>
        <v>0</v>
      </c>
      <c r="CE114" s="7">
        <f t="shared" si="60"/>
        <v>0</v>
      </c>
      <c r="CF114" s="8">
        <f t="shared" si="61"/>
        <v>0</v>
      </c>
      <c r="CG114" s="79" t="str">
        <f t="shared" si="62"/>
        <v/>
      </c>
      <c r="CH114" s="80" t="str">
        <f t="shared" si="63"/>
        <v/>
      </c>
      <c r="CI114" s="89" t="str">
        <f t="shared" si="64"/>
        <v/>
      </c>
      <c r="CJ114" s="90" t="s">
        <v>61</v>
      </c>
      <c r="CK114" s="54" t="s">
        <v>70</v>
      </c>
      <c r="CM114" s="7" t="str">
        <f t="shared" si="65"/>
        <v/>
      </c>
      <c r="CN114" s="7" t="str">
        <f>IF(CM114="","",IF(COUNTIF(CM114:$CM$168,CM114)&gt;1,0,1))</f>
        <v/>
      </c>
    </row>
    <row r="115" spans="1:92" ht="30" customHeight="1" x14ac:dyDescent="0.15">
      <c r="A115" s="5" t="str">
        <f t="shared" si="51"/>
        <v/>
      </c>
      <c r="B115" s="262"/>
      <c r="C115" s="263"/>
      <c r="D115" s="263"/>
      <c r="E115" s="263"/>
      <c r="F115" s="264"/>
      <c r="G115" s="201"/>
      <c r="H115" s="202"/>
      <c r="I115" s="202"/>
      <c r="J115" s="202"/>
      <c r="K115" s="202"/>
      <c r="L115" s="202"/>
      <c r="M115" s="202"/>
      <c r="N115" s="203"/>
      <c r="O115" s="217" t="str">
        <f t="shared" si="50"/>
        <v/>
      </c>
      <c r="P115" s="218"/>
      <c r="Q115" s="218"/>
      <c r="R115" s="218"/>
      <c r="S115" s="219"/>
      <c r="T115" s="198"/>
      <c r="U115" s="199"/>
      <c r="V115" s="199"/>
      <c r="W115" s="200"/>
      <c r="X115" s="198"/>
      <c r="Y115" s="199"/>
      <c r="Z115" s="199"/>
      <c r="AA115" s="199"/>
      <c r="AB115" s="199"/>
      <c r="AC115" s="199"/>
      <c r="AD115" s="200"/>
      <c r="AE115" s="198"/>
      <c r="AF115" s="199"/>
      <c r="AG115" s="199"/>
      <c r="AH115" s="199"/>
      <c r="AI115" s="199"/>
      <c r="AJ115" s="199"/>
      <c r="AK115" s="200"/>
      <c r="AL115" s="201"/>
      <c r="AM115" s="202"/>
      <c r="AN115" s="202"/>
      <c r="AO115" s="202"/>
      <c r="AP115" s="202"/>
      <c r="AQ115" s="202"/>
      <c r="AR115" s="202"/>
      <c r="AS115" s="203"/>
      <c r="AT115" s="217" t="str">
        <f t="shared" si="52"/>
        <v/>
      </c>
      <c r="AU115" s="218"/>
      <c r="AV115" s="218"/>
      <c r="AW115" s="218"/>
      <c r="AX115" s="219"/>
      <c r="AY115" s="214"/>
      <c r="AZ115" s="215"/>
      <c r="BA115" s="215"/>
      <c r="BB115" s="215"/>
      <c r="BC115" s="215"/>
      <c r="BD115" s="215"/>
      <c r="BE115" s="216"/>
      <c r="BF115" s="192"/>
      <c r="BG115" s="193"/>
      <c r="BH115" s="193"/>
      <c r="BI115" s="193"/>
      <c r="BJ115" s="193"/>
      <c r="BK115" s="193"/>
      <c r="BL115" s="193"/>
      <c r="BM115" s="194"/>
      <c r="BN115" s="195"/>
      <c r="BO115" s="196"/>
      <c r="BP115" s="196"/>
      <c r="BQ115" s="196"/>
      <c r="BR115" s="196"/>
      <c r="BS115" s="196"/>
      <c r="BT115" s="196"/>
      <c r="BU115" s="196"/>
      <c r="BV115" s="197"/>
      <c r="BW115" s="139" t="str">
        <f t="shared" si="53"/>
        <v/>
      </c>
      <c r="BX115" s="4"/>
      <c r="BY115" s="16">
        <f t="shared" si="54"/>
        <v>0</v>
      </c>
      <c r="BZ115" s="7">
        <f t="shared" si="55"/>
        <v>0</v>
      </c>
      <c r="CA115" s="7">
        <f t="shared" si="56"/>
        <v>0</v>
      </c>
      <c r="CB115" s="7">
        <f t="shared" si="57"/>
        <v>0</v>
      </c>
      <c r="CC115" s="7">
        <f t="shared" si="58"/>
        <v>0</v>
      </c>
      <c r="CD115" s="7">
        <f t="shared" si="59"/>
        <v>0</v>
      </c>
      <c r="CE115" s="7">
        <f t="shared" si="60"/>
        <v>0</v>
      </c>
      <c r="CF115" s="8">
        <f t="shared" si="61"/>
        <v>0</v>
      </c>
      <c r="CG115" s="79" t="str">
        <f t="shared" si="62"/>
        <v/>
      </c>
      <c r="CH115" s="80" t="str">
        <f t="shared" si="63"/>
        <v/>
      </c>
      <c r="CI115" s="89" t="str">
        <f t="shared" si="64"/>
        <v/>
      </c>
      <c r="CJ115" s="52" t="s">
        <v>62</v>
      </c>
      <c r="CM115" s="7" t="str">
        <f t="shared" si="65"/>
        <v/>
      </c>
      <c r="CN115" s="7" t="str">
        <f>IF(CM115="","",IF(COUNTIF(CM115:$CM$168,CM115)&gt;1,0,1))</f>
        <v/>
      </c>
    </row>
    <row r="116" spans="1:92" ht="30" customHeight="1" x14ac:dyDescent="0.15">
      <c r="A116" s="5" t="str">
        <f t="shared" si="51"/>
        <v/>
      </c>
      <c r="B116" s="262"/>
      <c r="C116" s="263"/>
      <c r="D116" s="263"/>
      <c r="E116" s="263"/>
      <c r="F116" s="264"/>
      <c r="G116" s="201"/>
      <c r="H116" s="202"/>
      <c r="I116" s="202"/>
      <c r="J116" s="202"/>
      <c r="K116" s="202"/>
      <c r="L116" s="202"/>
      <c r="M116" s="202"/>
      <c r="N116" s="203"/>
      <c r="O116" s="217" t="str">
        <f t="shared" si="50"/>
        <v/>
      </c>
      <c r="P116" s="218"/>
      <c r="Q116" s="218"/>
      <c r="R116" s="218"/>
      <c r="S116" s="219"/>
      <c r="T116" s="198"/>
      <c r="U116" s="199"/>
      <c r="V116" s="199"/>
      <c r="W116" s="200"/>
      <c r="X116" s="198"/>
      <c r="Y116" s="199"/>
      <c r="Z116" s="199"/>
      <c r="AA116" s="199"/>
      <c r="AB116" s="199"/>
      <c r="AC116" s="199"/>
      <c r="AD116" s="200"/>
      <c r="AE116" s="198"/>
      <c r="AF116" s="199"/>
      <c r="AG116" s="199"/>
      <c r="AH116" s="199"/>
      <c r="AI116" s="199"/>
      <c r="AJ116" s="199"/>
      <c r="AK116" s="200"/>
      <c r="AL116" s="201"/>
      <c r="AM116" s="202"/>
      <c r="AN116" s="202"/>
      <c r="AO116" s="202"/>
      <c r="AP116" s="202"/>
      <c r="AQ116" s="202"/>
      <c r="AR116" s="202"/>
      <c r="AS116" s="203"/>
      <c r="AT116" s="217" t="str">
        <f t="shared" si="52"/>
        <v/>
      </c>
      <c r="AU116" s="218"/>
      <c r="AV116" s="218"/>
      <c r="AW116" s="218"/>
      <c r="AX116" s="219"/>
      <c r="AY116" s="214"/>
      <c r="AZ116" s="215"/>
      <c r="BA116" s="215"/>
      <c r="BB116" s="215"/>
      <c r="BC116" s="215"/>
      <c r="BD116" s="215"/>
      <c r="BE116" s="216"/>
      <c r="BF116" s="192"/>
      <c r="BG116" s="193"/>
      <c r="BH116" s="193"/>
      <c r="BI116" s="193"/>
      <c r="BJ116" s="193"/>
      <c r="BK116" s="193"/>
      <c r="BL116" s="193"/>
      <c r="BM116" s="194"/>
      <c r="BN116" s="195"/>
      <c r="BO116" s="196"/>
      <c r="BP116" s="196"/>
      <c r="BQ116" s="196"/>
      <c r="BR116" s="196"/>
      <c r="BS116" s="196"/>
      <c r="BT116" s="196"/>
      <c r="BU116" s="196"/>
      <c r="BV116" s="197"/>
      <c r="BW116" s="139" t="str">
        <f t="shared" si="53"/>
        <v/>
      </c>
      <c r="BX116" s="4"/>
      <c r="BY116" s="16">
        <f t="shared" si="54"/>
        <v>0</v>
      </c>
      <c r="BZ116" s="7">
        <f t="shared" si="55"/>
        <v>0</v>
      </c>
      <c r="CA116" s="7">
        <f t="shared" si="56"/>
        <v>0</v>
      </c>
      <c r="CB116" s="7">
        <f t="shared" si="57"/>
        <v>0</v>
      </c>
      <c r="CC116" s="7">
        <f t="shared" si="58"/>
        <v>0</v>
      </c>
      <c r="CD116" s="7">
        <f t="shared" si="59"/>
        <v>0</v>
      </c>
      <c r="CE116" s="7">
        <f t="shared" si="60"/>
        <v>0</v>
      </c>
      <c r="CF116" s="8">
        <f t="shared" si="61"/>
        <v>0</v>
      </c>
      <c r="CG116" s="79" t="str">
        <f t="shared" si="62"/>
        <v/>
      </c>
      <c r="CH116" s="80" t="str">
        <f t="shared" si="63"/>
        <v/>
      </c>
      <c r="CI116" s="89" t="str">
        <f t="shared" si="64"/>
        <v/>
      </c>
      <c r="CJ116" s="52" t="s">
        <v>63</v>
      </c>
      <c r="CM116" s="7" t="str">
        <f t="shared" si="65"/>
        <v/>
      </c>
      <c r="CN116" s="7" t="str">
        <f>IF(CM116="","",IF(COUNTIF(CM116:$CM$168,CM116)&gt;1,0,1))</f>
        <v/>
      </c>
    </row>
    <row r="117" spans="1:92" ht="30" customHeight="1" x14ac:dyDescent="0.15">
      <c r="A117" s="5" t="str">
        <f t="shared" si="51"/>
        <v/>
      </c>
      <c r="B117" s="262"/>
      <c r="C117" s="263"/>
      <c r="D117" s="263"/>
      <c r="E117" s="263"/>
      <c r="F117" s="264"/>
      <c r="G117" s="201"/>
      <c r="H117" s="202"/>
      <c r="I117" s="202"/>
      <c r="J117" s="202"/>
      <c r="K117" s="202"/>
      <c r="L117" s="202"/>
      <c r="M117" s="202"/>
      <c r="N117" s="203"/>
      <c r="O117" s="217" t="str">
        <f t="shared" si="50"/>
        <v/>
      </c>
      <c r="P117" s="218"/>
      <c r="Q117" s="218"/>
      <c r="R117" s="218"/>
      <c r="S117" s="219"/>
      <c r="T117" s="198"/>
      <c r="U117" s="199"/>
      <c r="V117" s="199"/>
      <c r="W117" s="200"/>
      <c r="X117" s="198"/>
      <c r="Y117" s="199"/>
      <c r="Z117" s="199"/>
      <c r="AA117" s="199"/>
      <c r="AB117" s="199"/>
      <c r="AC117" s="199"/>
      <c r="AD117" s="200"/>
      <c r="AE117" s="198"/>
      <c r="AF117" s="199"/>
      <c r="AG117" s="199"/>
      <c r="AH117" s="199"/>
      <c r="AI117" s="199"/>
      <c r="AJ117" s="199"/>
      <c r="AK117" s="200"/>
      <c r="AL117" s="201"/>
      <c r="AM117" s="202"/>
      <c r="AN117" s="202"/>
      <c r="AO117" s="202"/>
      <c r="AP117" s="202"/>
      <c r="AQ117" s="202"/>
      <c r="AR117" s="202"/>
      <c r="AS117" s="203"/>
      <c r="AT117" s="217" t="str">
        <f t="shared" si="52"/>
        <v/>
      </c>
      <c r="AU117" s="218"/>
      <c r="AV117" s="218"/>
      <c r="AW117" s="218"/>
      <c r="AX117" s="219"/>
      <c r="AY117" s="214"/>
      <c r="AZ117" s="215"/>
      <c r="BA117" s="215"/>
      <c r="BB117" s="215"/>
      <c r="BC117" s="215"/>
      <c r="BD117" s="215"/>
      <c r="BE117" s="216"/>
      <c r="BF117" s="192"/>
      <c r="BG117" s="193"/>
      <c r="BH117" s="193"/>
      <c r="BI117" s="193"/>
      <c r="BJ117" s="193"/>
      <c r="BK117" s="193"/>
      <c r="BL117" s="193"/>
      <c r="BM117" s="194"/>
      <c r="BN117" s="195"/>
      <c r="BO117" s="196"/>
      <c r="BP117" s="196"/>
      <c r="BQ117" s="196"/>
      <c r="BR117" s="196"/>
      <c r="BS117" s="196"/>
      <c r="BT117" s="196"/>
      <c r="BU117" s="196"/>
      <c r="BV117" s="197"/>
      <c r="BW117" s="139" t="str">
        <f t="shared" si="53"/>
        <v/>
      </c>
      <c r="BX117" s="4"/>
      <c r="BY117" s="16">
        <f t="shared" si="54"/>
        <v>0</v>
      </c>
      <c r="BZ117" s="7">
        <f t="shared" si="55"/>
        <v>0</v>
      </c>
      <c r="CA117" s="7">
        <f t="shared" si="56"/>
        <v>0</v>
      </c>
      <c r="CB117" s="7">
        <f t="shared" si="57"/>
        <v>0</v>
      </c>
      <c r="CC117" s="7">
        <f t="shared" si="58"/>
        <v>0</v>
      </c>
      <c r="CD117" s="7">
        <f t="shared" si="59"/>
        <v>0</v>
      </c>
      <c r="CE117" s="7">
        <f t="shared" si="60"/>
        <v>0</v>
      </c>
      <c r="CF117" s="8">
        <f t="shared" si="61"/>
        <v>0</v>
      </c>
      <c r="CG117" s="79" t="str">
        <f t="shared" si="62"/>
        <v/>
      </c>
      <c r="CH117" s="80" t="str">
        <f t="shared" si="63"/>
        <v/>
      </c>
      <c r="CI117" s="89" t="str">
        <f t="shared" si="64"/>
        <v/>
      </c>
      <c r="CJ117" s="52" t="s">
        <v>64</v>
      </c>
      <c r="CM117" s="7" t="str">
        <f t="shared" si="65"/>
        <v/>
      </c>
      <c r="CN117" s="7" t="str">
        <f>IF(CM117="","",IF(COUNTIF(CM117:$CM$168,CM117)&gt;1,0,1))</f>
        <v/>
      </c>
    </row>
    <row r="118" spans="1:92" ht="30" customHeight="1" x14ac:dyDescent="0.15">
      <c r="A118" s="5" t="str">
        <f t="shared" si="51"/>
        <v/>
      </c>
      <c r="B118" s="262"/>
      <c r="C118" s="263"/>
      <c r="D118" s="263"/>
      <c r="E118" s="263"/>
      <c r="F118" s="264"/>
      <c r="G118" s="201"/>
      <c r="H118" s="202"/>
      <c r="I118" s="202"/>
      <c r="J118" s="202"/>
      <c r="K118" s="202"/>
      <c r="L118" s="202"/>
      <c r="M118" s="202"/>
      <c r="N118" s="203"/>
      <c r="O118" s="217" t="str">
        <f t="shared" si="50"/>
        <v/>
      </c>
      <c r="P118" s="218"/>
      <c r="Q118" s="218"/>
      <c r="R118" s="218"/>
      <c r="S118" s="219"/>
      <c r="T118" s="198"/>
      <c r="U118" s="199"/>
      <c r="V118" s="199"/>
      <c r="W118" s="200"/>
      <c r="X118" s="198"/>
      <c r="Y118" s="199"/>
      <c r="Z118" s="199"/>
      <c r="AA118" s="199"/>
      <c r="AB118" s="199"/>
      <c r="AC118" s="199"/>
      <c r="AD118" s="200"/>
      <c r="AE118" s="198"/>
      <c r="AF118" s="199"/>
      <c r="AG118" s="199"/>
      <c r="AH118" s="199"/>
      <c r="AI118" s="199"/>
      <c r="AJ118" s="199"/>
      <c r="AK118" s="200"/>
      <c r="AL118" s="201"/>
      <c r="AM118" s="202"/>
      <c r="AN118" s="202"/>
      <c r="AO118" s="202"/>
      <c r="AP118" s="202"/>
      <c r="AQ118" s="202"/>
      <c r="AR118" s="202"/>
      <c r="AS118" s="203"/>
      <c r="AT118" s="217" t="str">
        <f t="shared" si="52"/>
        <v/>
      </c>
      <c r="AU118" s="218"/>
      <c r="AV118" s="218"/>
      <c r="AW118" s="218"/>
      <c r="AX118" s="219"/>
      <c r="AY118" s="214"/>
      <c r="AZ118" s="215"/>
      <c r="BA118" s="215"/>
      <c r="BB118" s="215"/>
      <c r="BC118" s="215"/>
      <c r="BD118" s="215"/>
      <c r="BE118" s="216"/>
      <c r="BF118" s="192"/>
      <c r="BG118" s="193"/>
      <c r="BH118" s="193"/>
      <c r="BI118" s="193"/>
      <c r="BJ118" s="193"/>
      <c r="BK118" s="193"/>
      <c r="BL118" s="193"/>
      <c r="BM118" s="194"/>
      <c r="BN118" s="195"/>
      <c r="BO118" s="196"/>
      <c r="BP118" s="196"/>
      <c r="BQ118" s="196"/>
      <c r="BR118" s="196"/>
      <c r="BS118" s="196"/>
      <c r="BT118" s="196"/>
      <c r="BU118" s="196"/>
      <c r="BV118" s="197"/>
      <c r="BW118" s="139" t="str">
        <f t="shared" si="53"/>
        <v/>
      </c>
      <c r="BX118" s="4"/>
      <c r="BY118" s="16">
        <f t="shared" si="54"/>
        <v>0</v>
      </c>
      <c r="BZ118" s="7">
        <f t="shared" si="55"/>
        <v>0</v>
      </c>
      <c r="CA118" s="7">
        <f t="shared" si="56"/>
        <v>0</v>
      </c>
      <c r="CB118" s="7">
        <f t="shared" si="57"/>
        <v>0</v>
      </c>
      <c r="CC118" s="7">
        <f t="shared" si="58"/>
        <v>0</v>
      </c>
      <c r="CD118" s="7">
        <f t="shared" si="59"/>
        <v>0</v>
      </c>
      <c r="CE118" s="7">
        <f t="shared" si="60"/>
        <v>0</v>
      </c>
      <c r="CF118" s="8">
        <f t="shared" si="61"/>
        <v>0</v>
      </c>
      <c r="CG118" s="79" t="str">
        <f t="shared" si="62"/>
        <v/>
      </c>
      <c r="CH118" s="80" t="str">
        <f t="shared" si="63"/>
        <v/>
      </c>
      <c r="CI118" s="89" t="str">
        <f t="shared" si="64"/>
        <v/>
      </c>
      <c r="CJ118" s="52" t="s">
        <v>65</v>
      </c>
      <c r="CM118" s="7" t="str">
        <f t="shared" si="65"/>
        <v/>
      </c>
      <c r="CN118" s="7" t="str">
        <f>IF(CM118="","",IF(COUNTIF(CM118:$CM$168,CM118)&gt;1,0,1))</f>
        <v/>
      </c>
    </row>
    <row r="119" spans="1:92" ht="30" customHeight="1" x14ac:dyDescent="0.15">
      <c r="A119" s="5" t="str">
        <f t="shared" si="51"/>
        <v/>
      </c>
      <c r="B119" s="262"/>
      <c r="C119" s="263"/>
      <c r="D119" s="263"/>
      <c r="E119" s="263"/>
      <c r="F119" s="264"/>
      <c r="G119" s="201"/>
      <c r="H119" s="202"/>
      <c r="I119" s="202"/>
      <c r="J119" s="202"/>
      <c r="K119" s="202"/>
      <c r="L119" s="202"/>
      <c r="M119" s="202"/>
      <c r="N119" s="203"/>
      <c r="O119" s="217" t="str">
        <f t="shared" si="50"/>
        <v/>
      </c>
      <c r="P119" s="218"/>
      <c r="Q119" s="218"/>
      <c r="R119" s="218"/>
      <c r="S119" s="219"/>
      <c r="T119" s="198"/>
      <c r="U119" s="199"/>
      <c r="V119" s="199"/>
      <c r="W119" s="200"/>
      <c r="X119" s="198"/>
      <c r="Y119" s="199"/>
      <c r="Z119" s="199"/>
      <c r="AA119" s="199"/>
      <c r="AB119" s="199"/>
      <c r="AC119" s="199"/>
      <c r="AD119" s="200"/>
      <c r="AE119" s="198"/>
      <c r="AF119" s="199"/>
      <c r="AG119" s="199"/>
      <c r="AH119" s="199"/>
      <c r="AI119" s="199"/>
      <c r="AJ119" s="199"/>
      <c r="AK119" s="200"/>
      <c r="AL119" s="201"/>
      <c r="AM119" s="202"/>
      <c r="AN119" s="202"/>
      <c r="AO119" s="202"/>
      <c r="AP119" s="202"/>
      <c r="AQ119" s="202"/>
      <c r="AR119" s="202"/>
      <c r="AS119" s="203"/>
      <c r="AT119" s="217" t="str">
        <f t="shared" si="52"/>
        <v/>
      </c>
      <c r="AU119" s="218"/>
      <c r="AV119" s="218"/>
      <c r="AW119" s="218"/>
      <c r="AX119" s="219"/>
      <c r="AY119" s="214"/>
      <c r="AZ119" s="215"/>
      <c r="BA119" s="215"/>
      <c r="BB119" s="215"/>
      <c r="BC119" s="215"/>
      <c r="BD119" s="215"/>
      <c r="BE119" s="216"/>
      <c r="BF119" s="192"/>
      <c r="BG119" s="193"/>
      <c r="BH119" s="193"/>
      <c r="BI119" s="193"/>
      <c r="BJ119" s="193"/>
      <c r="BK119" s="193"/>
      <c r="BL119" s="193"/>
      <c r="BM119" s="194"/>
      <c r="BN119" s="195"/>
      <c r="BO119" s="196"/>
      <c r="BP119" s="196"/>
      <c r="BQ119" s="196"/>
      <c r="BR119" s="196"/>
      <c r="BS119" s="196"/>
      <c r="BT119" s="196"/>
      <c r="BU119" s="196"/>
      <c r="BV119" s="197"/>
      <c r="BW119" s="139" t="str">
        <f t="shared" si="53"/>
        <v/>
      </c>
      <c r="BX119" s="4"/>
      <c r="BY119" s="16">
        <f t="shared" si="54"/>
        <v>0</v>
      </c>
      <c r="BZ119" s="7">
        <f t="shared" si="55"/>
        <v>0</v>
      </c>
      <c r="CA119" s="7">
        <f t="shared" si="56"/>
        <v>0</v>
      </c>
      <c r="CB119" s="7">
        <f t="shared" si="57"/>
        <v>0</v>
      </c>
      <c r="CC119" s="7">
        <f t="shared" si="58"/>
        <v>0</v>
      </c>
      <c r="CD119" s="7">
        <f t="shared" si="59"/>
        <v>0</v>
      </c>
      <c r="CE119" s="7">
        <f t="shared" si="60"/>
        <v>0</v>
      </c>
      <c r="CF119" s="8">
        <f t="shared" si="61"/>
        <v>0</v>
      </c>
      <c r="CG119" s="79" t="str">
        <f t="shared" si="62"/>
        <v/>
      </c>
      <c r="CH119" s="80" t="str">
        <f t="shared" si="63"/>
        <v/>
      </c>
      <c r="CI119" s="89" t="str">
        <f t="shared" si="64"/>
        <v/>
      </c>
      <c r="CJ119" s="52" t="s">
        <v>66</v>
      </c>
      <c r="CM119" s="7" t="str">
        <f t="shared" si="65"/>
        <v/>
      </c>
      <c r="CN119" s="7" t="str">
        <f>IF(CM119="","",IF(COUNTIF(CM119:$CM$168,CM119)&gt;1,0,1))</f>
        <v/>
      </c>
    </row>
    <row r="120" spans="1:92" ht="30" customHeight="1" x14ac:dyDescent="0.15">
      <c r="A120" s="5" t="str">
        <f t="shared" si="51"/>
        <v/>
      </c>
      <c r="B120" s="262"/>
      <c r="C120" s="263"/>
      <c r="D120" s="263"/>
      <c r="E120" s="263"/>
      <c r="F120" s="264"/>
      <c r="G120" s="201"/>
      <c r="H120" s="202"/>
      <c r="I120" s="202"/>
      <c r="J120" s="202"/>
      <c r="K120" s="202"/>
      <c r="L120" s="202"/>
      <c r="M120" s="202"/>
      <c r="N120" s="203"/>
      <c r="O120" s="217" t="str">
        <f t="shared" si="50"/>
        <v/>
      </c>
      <c r="P120" s="218"/>
      <c r="Q120" s="218"/>
      <c r="R120" s="218"/>
      <c r="S120" s="219"/>
      <c r="T120" s="198"/>
      <c r="U120" s="199"/>
      <c r="V120" s="199"/>
      <c r="W120" s="200"/>
      <c r="X120" s="198"/>
      <c r="Y120" s="199"/>
      <c r="Z120" s="199"/>
      <c r="AA120" s="199"/>
      <c r="AB120" s="199"/>
      <c r="AC120" s="199"/>
      <c r="AD120" s="200"/>
      <c r="AE120" s="198"/>
      <c r="AF120" s="199"/>
      <c r="AG120" s="199"/>
      <c r="AH120" s="199"/>
      <c r="AI120" s="199"/>
      <c r="AJ120" s="199"/>
      <c r="AK120" s="200"/>
      <c r="AL120" s="201"/>
      <c r="AM120" s="202"/>
      <c r="AN120" s="202"/>
      <c r="AO120" s="202"/>
      <c r="AP120" s="202"/>
      <c r="AQ120" s="202"/>
      <c r="AR120" s="202"/>
      <c r="AS120" s="203"/>
      <c r="AT120" s="217" t="str">
        <f t="shared" si="52"/>
        <v/>
      </c>
      <c r="AU120" s="218"/>
      <c r="AV120" s="218"/>
      <c r="AW120" s="218"/>
      <c r="AX120" s="219"/>
      <c r="AY120" s="214"/>
      <c r="AZ120" s="215"/>
      <c r="BA120" s="215"/>
      <c r="BB120" s="215"/>
      <c r="BC120" s="215"/>
      <c r="BD120" s="215"/>
      <c r="BE120" s="216"/>
      <c r="BF120" s="192"/>
      <c r="BG120" s="193"/>
      <c r="BH120" s="193"/>
      <c r="BI120" s="193"/>
      <c r="BJ120" s="193"/>
      <c r="BK120" s="193"/>
      <c r="BL120" s="193"/>
      <c r="BM120" s="194"/>
      <c r="BN120" s="195"/>
      <c r="BO120" s="196"/>
      <c r="BP120" s="196"/>
      <c r="BQ120" s="196"/>
      <c r="BR120" s="196"/>
      <c r="BS120" s="196"/>
      <c r="BT120" s="196"/>
      <c r="BU120" s="196"/>
      <c r="BV120" s="197"/>
      <c r="BW120" s="139" t="str">
        <f t="shared" si="53"/>
        <v/>
      </c>
      <c r="BX120" s="4"/>
      <c r="BY120" s="16">
        <f t="shared" si="54"/>
        <v>0</v>
      </c>
      <c r="BZ120" s="7">
        <f t="shared" si="55"/>
        <v>0</v>
      </c>
      <c r="CA120" s="7">
        <f t="shared" si="56"/>
        <v>0</v>
      </c>
      <c r="CB120" s="7">
        <f t="shared" si="57"/>
        <v>0</v>
      </c>
      <c r="CC120" s="7">
        <f t="shared" si="58"/>
        <v>0</v>
      </c>
      <c r="CD120" s="7">
        <f t="shared" si="59"/>
        <v>0</v>
      </c>
      <c r="CE120" s="7">
        <f t="shared" si="60"/>
        <v>0</v>
      </c>
      <c r="CF120" s="8">
        <f t="shared" si="61"/>
        <v>0</v>
      </c>
      <c r="CG120" s="79" t="str">
        <f t="shared" si="62"/>
        <v/>
      </c>
      <c r="CH120" s="80" t="str">
        <f t="shared" si="63"/>
        <v/>
      </c>
      <c r="CI120" s="89" t="str">
        <f t="shared" si="64"/>
        <v/>
      </c>
      <c r="CJ120" s="52" t="s">
        <v>67</v>
      </c>
      <c r="CM120" s="7" t="str">
        <f t="shared" si="65"/>
        <v/>
      </c>
      <c r="CN120" s="7" t="str">
        <f>IF(CM120="","",IF(COUNTIF(CM120:$CM$168,CM120)&gt;1,0,1))</f>
        <v/>
      </c>
    </row>
    <row r="121" spans="1:92" ht="30" customHeight="1" x14ac:dyDescent="0.15">
      <c r="A121" s="5" t="str">
        <f t="shared" si="51"/>
        <v/>
      </c>
      <c r="B121" s="262"/>
      <c r="C121" s="263"/>
      <c r="D121" s="263"/>
      <c r="E121" s="263"/>
      <c r="F121" s="264"/>
      <c r="G121" s="201"/>
      <c r="H121" s="202"/>
      <c r="I121" s="202"/>
      <c r="J121" s="202"/>
      <c r="K121" s="202"/>
      <c r="L121" s="202"/>
      <c r="M121" s="202"/>
      <c r="N121" s="203"/>
      <c r="O121" s="217" t="str">
        <f t="shared" si="50"/>
        <v/>
      </c>
      <c r="P121" s="218"/>
      <c r="Q121" s="218"/>
      <c r="R121" s="218"/>
      <c r="S121" s="219"/>
      <c r="T121" s="198"/>
      <c r="U121" s="199"/>
      <c r="V121" s="199"/>
      <c r="W121" s="200"/>
      <c r="X121" s="198"/>
      <c r="Y121" s="199"/>
      <c r="Z121" s="199"/>
      <c r="AA121" s="199"/>
      <c r="AB121" s="199"/>
      <c r="AC121" s="199"/>
      <c r="AD121" s="200"/>
      <c r="AE121" s="198"/>
      <c r="AF121" s="199"/>
      <c r="AG121" s="199"/>
      <c r="AH121" s="199"/>
      <c r="AI121" s="199"/>
      <c r="AJ121" s="199"/>
      <c r="AK121" s="200"/>
      <c r="AL121" s="201"/>
      <c r="AM121" s="202"/>
      <c r="AN121" s="202"/>
      <c r="AO121" s="202"/>
      <c r="AP121" s="202"/>
      <c r="AQ121" s="202"/>
      <c r="AR121" s="202"/>
      <c r="AS121" s="203"/>
      <c r="AT121" s="217" t="str">
        <f t="shared" si="52"/>
        <v/>
      </c>
      <c r="AU121" s="218"/>
      <c r="AV121" s="218"/>
      <c r="AW121" s="218"/>
      <c r="AX121" s="219"/>
      <c r="AY121" s="214"/>
      <c r="AZ121" s="215"/>
      <c r="BA121" s="215"/>
      <c r="BB121" s="215"/>
      <c r="BC121" s="215"/>
      <c r="BD121" s="215"/>
      <c r="BE121" s="216"/>
      <c r="BF121" s="192"/>
      <c r="BG121" s="193"/>
      <c r="BH121" s="193"/>
      <c r="BI121" s="193"/>
      <c r="BJ121" s="193"/>
      <c r="BK121" s="193"/>
      <c r="BL121" s="193"/>
      <c r="BM121" s="194"/>
      <c r="BN121" s="195"/>
      <c r="BO121" s="196"/>
      <c r="BP121" s="196"/>
      <c r="BQ121" s="196"/>
      <c r="BR121" s="196"/>
      <c r="BS121" s="196"/>
      <c r="BT121" s="196"/>
      <c r="BU121" s="196"/>
      <c r="BV121" s="197"/>
      <c r="BW121" s="139" t="str">
        <f t="shared" si="53"/>
        <v/>
      </c>
      <c r="BX121" s="4"/>
      <c r="BY121" s="16">
        <f t="shared" si="54"/>
        <v>0</v>
      </c>
      <c r="BZ121" s="7">
        <f t="shared" si="55"/>
        <v>0</v>
      </c>
      <c r="CA121" s="7">
        <f t="shared" si="56"/>
        <v>0</v>
      </c>
      <c r="CB121" s="7">
        <f t="shared" si="57"/>
        <v>0</v>
      </c>
      <c r="CC121" s="7">
        <f t="shared" si="58"/>
        <v>0</v>
      </c>
      <c r="CD121" s="7">
        <f t="shared" si="59"/>
        <v>0</v>
      </c>
      <c r="CE121" s="7">
        <f t="shared" si="60"/>
        <v>0</v>
      </c>
      <c r="CF121" s="8">
        <f t="shared" si="61"/>
        <v>0</v>
      </c>
      <c r="CG121" s="79" t="str">
        <f t="shared" si="62"/>
        <v/>
      </c>
      <c r="CH121" s="80" t="str">
        <f t="shared" si="63"/>
        <v/>
      </c>
      <c r="CI121" s="89" t="str">
        <f t="shared" si="64"/>
        <v/>
      </c>
      <c r="CJ121" s="52" t="s">
        <v>214</v>
      </c>
      <c r="CM121" s="7" t="str">
        <f t="shared" si="65"/>
        <v/>
      </c>
      <c r="CN121" s="7" t="str">
        <f>IF(CM121="","",IF(COUNTIF(CM121:$CM$168,CM121)&gt;1,0,1))</f>
        <v/>
      </c>
    </row>
    <row r="122" spans="1:92" ht="30" customHeight="1" x14ac:dyDescent="0.15">
      <c r="A122" s="5" t="str">
        <f t="shared" si="51"/>
        <v/>
      </c>
      <c r="B122" s="262"/>
      <c r="C122" s="263"/>
      <c r="D122" s="263"/>
      <c r="E122" s="263"/>
      <c r="F122" s="264"/>
      <c r="G122" s="201"/>
      <c r="H122" s="202"/>
      <c r="I122" s="202"/>
      <c r="J122" s="202"/>
      <c r="K122" s="202"/>
      <c r="L122" s="202"/>
      <c r="M122" s="202"/>
      <c r="N122" s="203"/>
      <c r="O122" s="217" t="str">
        <f t="shared" si="50"/>
        <v/>
      </c>
      <c r="P122" s="218"/>
      <c r="Q122" s="218"/>
      <c r="R122" s="218"/>
      <c r="S122" s="219"/>
      <c r="T122" s="198"/>
      <c r="U122" s="199"/>
      <c r="V122" s="199"/>
      <c r="W122" s="200"/>
      <c r="X122" s="198"/>
      <c r="Y122" s="199"/>
      <c r="Z122" s="199"/>
      <c r="AA122" s="199"/>
      <c r="AB122" s="199"/>
      <c r="AC122" s="199"/>
      <c r="AD122" s="200"/>
      <c r="AE122" s="198"/>
      <c r="AF122" s="199"/>
      <c r="AG122" s="199"/>
      <c r="AH122" s="199"/>
      <c r="AI122" s="199"/>
      <c r="AJ122" s="199"/>
      <c r="AK122" s="200"/>
      <c r="AL122" s="201"/>
      <c r="AM122" s="202"/>
      <c r="AN122" s="202"/>
      <c r="AO122" s="202"/>
      <c r="AP122" s="202"/>
      <c r="AQ122" s="202"/>
      <c r="AR122" s="202"/>
      <c r="AS122" s="203"/>
      <c r="AT122" s="217" t="str">
        <f t="shared" si="52"/>
        <v/>
      </c>
      <c r="AU122" s="218"/>
      <c r="AV122" s="218"/>
      <c r="AW122" s="218"/>
      <c r="AX122" s="219"/>
      <c r="AY122" s="214"/>
      <c r="AZ122" s="215"/>
      <c r="BA122" s="215"/>
      <c r="BB122" s="215"/>
      <c r="BC122" s="215"/>
      <c r="BD122" s="215"/>
      <c r="BE122" s="216"/>
      <c r="BF122" s="192"/>
      <c r="BG122" s="193"/>
      <c r="BH122" s="193"/>
      <c r="BI122" s="193"/>
      <c r="BJ122" s="193"/>
      <c r="BK122" s="193"/>
      <c r="BL122" s="193"/>
      <c r="BM122" s="194"/>
      <c r="BN122" s="195"/>
      <c r="BO122" s="196"/>
      <c r="BP122" s="196"/>
      <c r="BQ122" s="196"/>
      <c r="BR122" s="196"/>
      <c r="BS122" s="196"/>
      <c r="BT122" s="196"/>
      <c r="BU122" s="196"/>
      <c r="BV122" s="197"/>
      <c r="BW122" s="139" t="str">
        <f t="shared" si="53"/>
        <v/>
      </c>
      <c r="BX122" s="4"/>
      <c r="BY122" s="16">
        <f t="shared" si="54"/>
        <v>0</v>
      </c>
      <c r="BZ122" s="7">
        <f t="shared" si="55"/>
        <v>0</v>
      </c>
      <c r="CA122" s="7">
        <f t="shared" si="56"/>
        <v>0</v>
      </c>
      <c r="CB122" s="7">
        <f t="shared" si="57"/>
        <v>0</v>
      </c>
      <c r="CC122" s="7">
        <f t="shared" si="58"/>
        <v>0</v>
      </c>
      <c r="CD122" s="7">
        <f t="shared" si="59"/>
        <v>0</v>
      </c>
      <c r="CE122" s="7">
        <f t="shared" si="60"/>
        <v>0</v>
      </c>
      <c r="CF122" s="8">
        <f t="shared" si="61"/>
        <v>0</v>
      </c>
      <c r="CG122" s="79" t="str">
        <f t="shared" si="62"/>
        <v/>
      </c>
      <c r="CH122" s="80" t="str">
        <f t="shared" si="63"/>
        <v/>
      </c>
      <c r="CI122" s="89" t="str">
        <f t="shared" si="64"/>
        <v/>
      </c>
      <c r="CJ122" s="52" t="s">
        <v>68</v>
      </c>
      <c r="CM122" s="7" t="str">
        <f t="shared" si="65"/>
        <v/>
      </c>
      <c r="CN122" s="7" t="str">
        <f>IF(CM122="","",IF(COUNTIF(CM122:$CM$168,CM122)&gt;1,0,1))</f>
        <v/>
      </c>
    </row>
    <row r="123" spans="1:92" ht="30" customHeight="1" x14ac:dyDescent="0.15">
      <c r="A123" s="5" t="str">
        <f t="shared" si="51"/>
        <v/>
      </c>
      <c r="B123" s="262"/>
      <c r="C123" s="263"/>
      <c r="D123" s="263"/>
      <c r="E123" s="263"/>
      <c r="F123" s="264"/>
      <c r="G123" s="201"/>
      <c r="H123" s="202"/>
      <c r="I123" s="202"/>
      <c r="J123" s="202"/>
      <c r="K123" s="202"/>
      <c r="L123" s="202"/>
      <c r="M123" s="202"/>
      <c r="N123" s="203"/>
      <c r="O123" s="217" t="str">
        <f t="shared" si="50"/>
        <v/>
      </c>
      <c r="P123" s="218"/>
      <c r="Q123" s="218"/>
      <c r="R123" s="218"/>
      <c r="S123" s="219"/>
      <c r="T123" s="198"/>
      <c r="U123" s="199"/>
      <c r="V123" s="199"/>
      <c r="W123" s="200"/>
      <c r="X123" s="198"/>
      <c r="Y123" s="199"/>
      <c r="Z123" s="199"/>
      <c r="AA123" s="199"/>
      <c r="AB123" s="199"/>
      <c r="AC123" s="199"/>
      <c r="AD123" s="200"/>
      <c r="AE123" s="198"/>
      <c r="AF123" s="199"/>
      <c r="AG123" s="199"/>
      <c r="AH123" s="199"/>
      <c r="AI123" s="199"/>
      <c r="AJ123" s="199"/>
      <c r="AK123" s="200"/>
      <c r="AL123" s="201"/>
      <c r="AM123" s="202"/>
      <c r="AN123" s="202"/>
      <c r="AO123" s="202"/>
      <c r="AP123" s="202"/>
      <c r="AQ123" s="202"/>
      <c r="AR123" s="202"/>
      <c r="AS123" s="203"/>
      <c r="AT123" s="217" t="str">
        <f t="shared" si="52"/>
        <v/>
      </c>
      <c r="AU123" s="218"/>
      <c r="AV123" s="218"/>
      <c r="AW123" s="218"/>
      <c r="AX123" s="219"/>
      <c r="AY123" s="214"/>
      <c r="AZ123" s="215"/>
      <c r="BA123" s="215"/>
      <c r="BB123" s="215"/>
      <c r="BC123" s="215"/>
      <c r="BD123" s="215"/>
      <c r="BE123" s="216"/>
      <c r="BF123" s="192"/>
      <c r="BG123" s="193"/>
      <c r="BH123" s="193"/>
      <c r="BI123" s="193"/>
      <c r="BJ123" s="193"/>
      <c r="BK123" s="193"/>
      <c r="BL123" s="193"/>
      <c r="BM123" s="194"/>
      <c r="BN123" s="195"/>
      <c r="BO123" s="196"/>
      <c r="BP123" s="196"/>
      <c r="BQ123" s="196"/>
      <c r="BR123" s="196"/>
      <c r="BS123" s="196"/>
      <c r="BT123" s="196"/>
      <c r="BU123" s="196"/>
      <c r="BV123" s="197"/>
      <c r="BW123" s="139" t="str">
        <f t="shared" si="53"/>
        <v/>
      </c>
      <c r="BX123" s="4"/>
      <c r="BY123" s="16">
        <f t="shared" si="54"/>
        <v>0</v>
      </c>
      <c r="BZ123" s="7">
        <f t="shared" si="55"/>
        <v>0</v>
      </c>
      <c r="CA123" s="7">
        <f t="shared" si="56"/>
        <v>0</v>
      </c>
      <c r="CB123" s="7">
        <f t="shared" si="57"/>
        <v>0</v>
      </c>
      <c r="CC123" s="7">
        <f t="shared" si="58"/>
        <v>0</v>
      </c>
      <c r="CD123" s="7">
        <f t="shared" si="59"/>
        <v>0</v>
      </c>
      <c r="CE123" s="7">
        <f t="shared" si="60"/>
        <v>0</v>
      </c>
      <c r="CF123" s="8">
        <f t="shared" si="61"/>
        <v>0</v>
      </c>
      <c r="CG123" s="79" t="str">
        <f t="shared" si="62"/>
        <v/>
      </c>
      <c r="CH123" s="80" t="str">
        <f t="shared" si="63"/>
        <v/>
      </c>
      <c r="CI123" s="89" t="str">
        <f t="shared" si="64"/>
        <v/>
      </c>
      <c r="CJ123" s="52" t="s">
        <v>71</v>
      </c>
      <c r="CM123" s="7" t="str">
        <f t="shared" si="65"/>
        <v/>
      </c>
      <c r="CN123" s="7" t="str">
        <f>IF(CM123="","",IF(COUNTIF(CM123:$CM$168,CM123)&gt;1,0,1))</f>
        <v/>
      </c>
    </row>
    <row r="124" spans="1:92" ht="30" customHeight="1" x14ac:dyDescent="0.15">
      <c r="A124" s="5" t="str">
        <f t="shared" si="51"/>
        <v/>
      </c>
      <c r="B124" s="262"/>
      <c r="C124" s="263"/>
      <c r="D124" s="263"/>
      <c r="E124" s="263"/>
      <c r="F124" s="264"/>
      <c r="G124" s="201"/>
      <c r="H124" s="202"/>
      <c r="I124" s="202"/>
      <c r="J124" s="202"/>
      <c r="K124" s="202"/>
      <c r="L124" s="202"/>
      <c r="M124" s="202"/>
      <c r="N124" s="203"/>
      <c r="O124" s="217" t="str">
        <f t="shared" si="50"/>
        <v/>
      </c>
      <c r="P124" s="218"/>
      <c r="Q124" s="218"/>
      <c r="R124" s="218"/>
      <c r="S124" s="219"/>
      <c r="T124" s="198"/>
      <c r="U124" s="199"/>
      <c r="V124" s="199"/>
      <c r="W124" s="200"/>
      <c r="X124" s="198"/>
      <c r="Y124" s="199"/>
      <c r="Z124" s="199"/>
      <c r="AA124" s="199"/>
      <c r="AB124" s="199"/>
      <c r="AC124" s="199"/>
      <c r="AD124" s="200"/>
      <c r="AE124" s="198"/>
      <c r="AF124" s="199"/>
      <c r="AG124" s="199"/>
      <c r="AH124" s="199"/>
      <c r="AI124" s="199"/>
      <c r="AJ124" s="199"/>
      <c r="AK124" s="200"/>
      <c r="AL124" s="201"/>
      <c r="AM124" s="202"/>
      <c r="AN124" s="202"/>
      <c r="AO124" s="202"/>
      <c r="AP124" s="202"/>
      <c r="AQ124" s="202"/>
      <c r="AR124" s="202"/>
      <c r="AS124" s="203"/>
      <c r="AT124" s="217" t="str">
        <f t="shared" si="52"/>
        <v/>
      </c>
      <c r="AU124" s="218"/>
      <c r="AV124" s="218"/>
      <c r="AW124" s="218"/>
      <c r="AX124" s="219"/>
      <c r="AY124" s="214"/>
      <c r="AZ124" s="215"/>
      <c r="BA124" s="215"/>
      <c r="BB124" s="215"/>
      <c r="BC124" s="215"/>
      <c r="BD124" s="215"/>
      <c r="BE124" s="216"/>
      <c r="BF124" s="192"/>
      <c r="BG124" s="193"/>
      <c r="BH124" s="193"/>
      <c r="BI124" s="193"/>
      <c r="BJ124" s="193"/>
      <c r="BK124" s="193"/>
      <c r="BL124" s="193"/>
      <c r="BM124" s="194"/>
      <c r="BN124" s="195"/>
      <c r="BO124" s="196"/>
      <c r="BP124" s="196"/>
      <c r="BQ124" s="196"/>
      <c r="BR124" s="196"/>
      <c r="BS124" s="196"/>
      <c r="BT124" s="196"/>
      <c r="BU124" s="196"/>
      <c r="BV124" s="197"/>
      <c r="BW124" s="139" t="str">
        <f t="shared" si="53"/>
        <v/>
      </c>
      <c r="BX124" s="4"/>
      <c r="BY124" s="16">
        <f t="shared" si="54"/>
        <v>0</v>
      </c>
      <c r="BZ124" s="7">
        <f t="shared" si="55"/>
        <v>0</v>
      </c>
      <c r="CA124" s="7">
        <f t="shared" si="56"/>
        <v>0</v>
      </c>
      <c r="CB124" s="7">
        <f t="shared" si="57"/>
        <v>0</v>
      </c>
      <c r="CC124" s="7">
        <f t="shared" si="58"/>
        <v>0</v>
      </c>
      <c r="CD124" s="7">
        <f t="shared" si="59"/>
        <v>0</v>
      </c>
      <c r="CE124" s="7">
        <f t="shared" si="60"/>
        <v>0</v>
      </c>
      <c r="CF124" s="8">
        <f t="shared" si="61"/>
        <v>0</v>
      </c>
      <c r="CG124" s="79" t="str">
        <f t="shared" si="62"/>
        <v/>
      </c>
      <c r="CH124" s="80" t="str">
        <f t="shared" si="63"/>
        <v/>
      </c>
      <c r="CI124" s="89" t="str">
        <f t="shared" si="64"/>
        <v/>
      </c>
      <c r="CJ124" s="52" t="s">
        <v>83</v>
      </c>
      <c r="CM124" s="7" t="str">
        <f t="shared" si="65"/>
        <v/>
      </c>
      <c r="CN124" s="7" t="str">
        <f>IF(CM124="","",IF(COUNTIF(CM124:$CM$168,CM124)&gt;1,0,1))</f>
        <v/>
      </c>
    </row>
    <row r="125" spans="1:92" ht="30" customHeight="1" x14ac:dyDescent="0.15">
      <c r="A125" s="5" t="str">
        <f t="shared" si="51"/>
        <v/>
      </c>
      <c r="B125" s="262"/>
      <c r="C125" s="263"/>
      <c r="D125" s="263"/>
      <c r="E125" s="263"/>
      <c r="F125" s="264"/>
      <c r="G125" s="201"/>
      <c r="H125" s="202"/>
      <c r="I125" s="202"/>
      <c r="J125" s="202"/>
      <c r="K125" s="202"/>
      <c r="L125" s="202"/>
      <c r="M125" s="202"/>
      <c r="N125" s="203"/>
      <c r="O125" s="217" t="str">
        <f t="shared" si="50"/>
        <v/>
      </c>
      <c r="P125" s="218"/>
      <c r="Q125" s="218"/>
      <c r="R125" s="218"/>
      <c r="S125" s="219"/>
      <c r="T125" s="198"/>
      <c r="U125" s="199"/>
      <c r="V125" s="199"/>
      <c r="W125" s="200"/>
      <c r="X125" s="198"/>
      <c r="Y125" s="199"/>
      <c r="Z125" s="199"/>
      <c r="AA125" s="199"/>
      <c r="AB125" s="199"/>
      <c r="AC125" s="199"/>
      <c r="AD125" s="200"/>
      <c r="AE125" s="198"/>
      <c r="AF125" s="199"/>
      <c r="AG125" s="199"/>
      <c r="AH125" s="199"/>
      <c r="AI125" s="199"/>
      <c r="AJ125" s="199"/>
      <c r="AK125" s="200"/>
      <c r="AL125" s="201"/>
      <c r="AM125" s="202"/>
      <c r="AN125" s="202"/>
      <c r="AO125" s="202"/>
      <c r="AP125" s="202"/>
      <c r="AQ125" s="202"/>
      <c r="AR125" s="202"/>
      <c r="AS125" s="203"/>
      <c r="AT125" s="217" t="str">
        <f t="shared" si="52"/>
        <v/>
      </c>
      <c r="AU125" s="218"/>
      <c r="AV125" s="218"/>
      <c r="AW125" s="218"/>
      <c r="AX125" s="219"/>
      <c r="AY125" s="214"/>
      <c r="AZ125" s="215"/>
      <c r="BA125" s="215"/>
      <c r="BB125" s="215"/>
      <c r="BC125" s="215"/>
      <c r="BD125" s="215"/>
      <c r="BE125" s="216"/>
      <c r="BF125" s="192"/>
      <c r="BG125" s="193"/>
      <c r="BH125" s="193"/>
      <c r="BI125" s="193"/>
      <c r="BJ125" s="193"/>
      <c r="BK125" s="193"/>
      <c r="BL125" s="193"/>
      <c r="BM125" s="194"/>
      <c r="BN125" s="195"/>
      <c r="BO125" s="196"/>
      <c r="BP125" s="196"/>
      <c r="BQ125" s="196"/>
      <c r="BR125" s="196"/>
      <c r="BS125" s="196"/>
      <c r="BT125" s="196"/>
      <c r="BU125" s="196"/>
      <c r="BV125" s="197"/>
      <c r="BW125" s="139" t="str">
        <f t="shared" si="53"/>
        <v/>
      </c>
      <c r="BX125" s="4"/>
      <c r="BY125" s="16">
        <f t="shared" si="54"/>
        <v>0</v>
      </c>
      <c r="BZ125" s="7">
        <f t="shared" si="55"/>
        <v>0</v>
      </c>
      <c r="CA125" s="7">
        <f t="shared" si="56"/>
        <v>0</v>
      </c>
      <c r="CB125" s="7">
        <f t="shared" si="57"/>
        <v>0</v>
      </c>
      <c r="CC125" s="7">
        <f t="shared" si="58"/>
        <v>0</v>
      </c>
      <c r="CD125" s="7">
        <f t="shared" si="59"/>
        <v>0</v>
      </c>
      <c r="CE125" s="7">
        <f t="shared" si="60"/>
        <v>0</v>
      </c>
      <c r="CF125" s="8">
        <f t="shared" si="61"/>
        <v>0</v>
      </c>
      <c r="CG125" s="79" t="str">
        <f t="shared" si="62"/>
        <v/>
      </c>
      <c r="CH125" s="80" t="str">
        <f t="shared" si="63"/>
        <v/>
      </c>
      <c r="CI125" s="89" t="str">
        <f t="shared" si="64"/>
        <v/>
      </c>
      <c r="CJ125" s="52" t="s">
        <v>69</v>
      </c>
      <c r="CM125" s="7" t="str">
        <f t="shared" si="65"/>
        <v/>
      </c>
      <c r="CN125" s="7" t="str">
        <f>IF(CM125="","",IF(COUNTIF(CM125:$CM$168,CM125)&gt;1,0,1))</f>
        <v/>
      </c>
    </row>
    <row r="126" spans="1:92" ht="30" customHeight="1" thickBot="1" x14ac:dyDescent="0.2">
      <c r="A126" s="5" t="str">
        <f t="shared" si="51"/>
        <v/>
      </c>
      <c r="B126" s="262"/>
      <c r="C126" s="263"/>
      <c r="D126" s="263"/>
      <c r="E126" s="263"/>
      <c r="F126" s="264"/>
      <c r="G126" s="201"/>
      <c r="H126" s="202"/>
      <c r="I126" s="202"/>
      <c r="J126" s="202"/>
      <c r="K126" s="202"/>
      <c r="L126" s="202"/>
      <c r="M126" s="202"/>
      <c r="N126" s="203"/>
      <c r="O126" s="217" t="str">
        <f t="shared" si="50"/>
        <v/>
      </c>
      <c r="P126" s="218"/>
      <c r="Q126" s="218"/>
      <c r="R126" s="218"/>
      <c r="S126" s="219"/>
      <c r="T126" s="198"/>
      <c r="U126" s="199"/>
      <c r="V126" s="199"/>
      <c r="W126" s="200"/>
      <c r="X126" s="198"/>
      <c r="Y126" s="199"/>
      <c r="Z126" s="199"/>
      <c r="AA126" s="199"/>
      <c r="AB126" s="199"/>
      <c r="AC126" s="199"/>
      <c r="AD126" s="200"/>
      <c r="AE126" s="198"/>
      <c r="AF126" s="199"/>
      <c r="AG126" s="199"/>
      <c r="AH126" s="199"/>
      <c r="AI126" s="199"/>
      <c r="AJ126" s="199"/>
      <c r="AK126" s="200"/>
      <c r="AL126" s="201"/>
      <c r="AM126" s="202"/>
      <c r="AN126" s="202"/>
      <c r="AO126" s="202"/>
      <c r="AP126" s="202"/>
      <c r="AQ126" s="202"/>
      <c r="AR126" s="202"/>
      <c r="AS126" s="203"/>
      <c r="AT126" s="217" t="str">
        <f t="shared" si="52"/>
        <v/>
      </c>
      <c r="AU126" s="218"/>
      <c r="AV126" s="218"/>
      <c r="AW126" s="218"/>
      <c r="AX126" s="219"/>
      <c r="AY126" s="214"/>
      <c r="AZ126" s="215"/>
      <c r="BA126" s="215"/>
      <c r="BB126" s="215"/>
      <c r="BC126" s="215"/>
      <c r="BD126" s="215"/>
      <c r="BE126" s="216"/>
      <c r="BF126" s="192"/>
      <c r="BG126" s="193"/>
      <c r="BH126" s="193"/>
      <c r="BI126" s="193"/>
      <c r="BJ126" s="193"/>
      <c r="BK126" s="193"/>
      <c r="BL126" s="193"/>
      <c r="BM126" s="194"/>
      <c r="BN126" s="195"/>
      <c r="BO126" s="196"/>
      <c r="BP126" s="196"/>
      <c r="BQ126" s="196"/>
      <c r="BR126" s="196"/>
      <c r="BS126" s="196"/>
      <c r="BT126" s="196"/>
      <c r="BU126" s="196"/>
      <c r="BV126" s="197"/>
      <c r="BW126" s="139" t="str">
        <f t="shared" si="53"/>
        <v/>
      </c>
      <c r="BX126" s="4"/>
      <c r="BY126" s="16">
        <f t="shared" si="54"/>
        <v>0</v>
      </c>
      <c r="BZ126" s="7">
        <f t="shared" si="55"/>
        <v>0</v>
      </c>
      <c r="CA126" s="7">
        <f t="shared" si="56"/>
        <v>0</v>
      </c>
      <c r="CB126" s="7">
        <f t="shared" si="57"/>
        <v>0</v>
      </c>
      <c r="CC126" s="7">
        <f t="shared" si="58"/>
        <v>0</v>
      </c>
      <c r="CD126" s="7">
        <f t="shared" si="59"/>
        <v>0</v>
      </c>
      <c r="CE126" s="7">
        <f t="shared" si="60"/>
        <v>0</v>
      </c>
      <c r="CF126" s="8">
        <f t="shared" si="61"/>
        <v>0</v>
      </c>
      <c r="CG126" s="79" t="str">
        <f t="shared" si="62"/>
        <v/>
      </c>
      <c r="CH126" s="80" t="str">
        <f t="shared" si="63"/>
        <v/>
      </c>
      <c r="CI126" s="89" t="str">
        <f t="shared" si="64"/>
        <v/>
      </c>
      <c r="CJ126" s="54" t="s">
        <v>70</v>
      </c>
      <c r="CM126" s="7" t="str">
        <f t="shared" si="65"/>
        <v/>
      </c>
      <c r="CN126" s="7" t="str">
        <f>IF(CM126="","",IF(COUNTIF(CM126:$CM$168,CM126)&gt;1,0,1))</f>
        <v/>
      </c>
    </row>
    <row r="127" spans="1:92" ht="30" customHeight="1" x14ac:dyDescent="0.15">
      <c r="A127" s="5" t="str">
        <f t="shared" si="51"/>
        <v/>
      </c>
      <c r="B127" s="262"/>
      <c r="C127" s="263"/>
      <c r="D127" s="263"/>
      <c r="E127" s="263"/>
      <c r="F127" s="264"/>
      <c r="G127" s="201"/>
      <c r="H127" s="202"/>
      <c r="I127" s="202"/>
      <c r="J127" s="202"/>
      <c r="K127" s="202"/>
      <c r="L127" s="202"/>
      <c r="M127" s="202"/>
      <c r="N127" s="203"/>
      <c r="O127" s="217" t="str">
        <f t="shared" si="50"/>
        <v/>
      </c>
      <c r="P127" s="218"/>
      <c r="Q127" s="218"/>
      <c r="R127" s="218"/>
      <c r="S127" s="219"/>
      <c r="T127" s="198"/>
      <c r="U127" s="199"/>
      <c r="V127" s="199"/>
      <c r="W127" s="200"/>
      <c r="X127" s="198"/>
      <c r="Y127" s="199"/>
      <c r="Z127" s="199"/>
      <c r="AA127" s="199"/>
      <c r="AB127" s="199"/>
      <c r="AC127" s="199"/>
      <c r="AD127" s="200"/>
      <c r="AE127" s="198"/>
      <c r="AF127" s="199"/>
      <c r="AG127" s="199"/>
      <c r="AH127" s="199"/>
      <c r="AI127" s="199"/>
      <c r="AJ127" s="199"/>
      <c r="AK127" s="200"/>
      <c r="AL127" s="201"/>
      <c r="AM127" s="202"/>
      <c r="AN127" s="202"/>
      <c r="AO127" s="202"/>
      <c r="AP127" s="202"/>
      <c r="AQ127" s="202"/>
      <c r="AR127" s="202"/>
      <c r="AS127" s="203"/>
      <c r="AT127" s="217" t="str">
        <f t="shared" si="52"/>
        <v/>
      </c>
      <c r="AU127" s="218"/>
      <c r="AV127" s="218"/>
      <c r="AW127" s="218"/>
      <c r="AX127" s="219"/>
      <c r="AY127" s="214"/>
      <c r="AZ127" s="215"/>
      <c r="BA127" s="215"/>
      <c r="BB127" s="215"/>
      <c r="BC127" s="215"/>
      <c r="BD127" s="215"/>
      <c r="BE127" s="216"/>
      <c r="BF127" s="192"/>
      <c r="BG127" s="193"/>
      <c r="BH127" s="193"/>
      <c r="BI127" s="193"/>
      <c r="BJ127" s="193"/>
      <c r="BK127" s="193"/>
      <c r="BL127" s="193"/>
      <c r="BM127" s="194"/>
      <c r="BN127" s="195"/>
      <c r="BO127" s="196"/>
      <c r="BP127" s="196"/>
      <c r="BQ127" s="196"/>
      <c r="BR127" s="196"/>
      <c r="BS127" s="196"/>
      <c r="BT127" s="196"/>
      <c r="BU127" s="196"/>
      <c r="BV127" s="197"/>
      <c r="BW127" s="139" t="str">
        <f t="shared" si="53"/>
        <v/>
      </c>
      <c r="BX127" s="4"/>
      <c r="BY127" s="16">
        <f t="shared" si="54"/>
        <v>0</v>
      </c>
      <c r="BZ127" s="7">
        <f t="shared" si="55"/>
        <v>0</v>
      </c>
      <c r="CA127" s="7">
        <f t="shared" si="56"/>
        <v>0</v>
      </c>
      <c r="CB127" s="7">
        <f t="shared" si="57"/>
        <v>0</v>
      </c>
      <c r="CC127" s="7">
        <f t="shared" si="58"/>
        <v>0</v>
      </c>
      <c r="CD127" s="7">
        <f t="shared" si="59"/>
        <v>0</v>
      </c>
      <c r="CE127" s="7">
        <f t="shared" si="60"/>
        <v>0</v>
      </c>
      <c r="CF127" s="17">
        <f t="shared" si="61"/>
        <v>0</v>
      </c>
      <c r="CG127" s="79" t="str">
        <f t="shared" si="62"/>
        <v/>
      </c>
      <c r="CH127" s="80" t="str">
        <f t="shared" si="63"/>
        <v/>
      </c>
      <c r="CI127" s="81" t="str">
        <f t="shared" si="64"/>
        <v/>
      </c>
      <c r="CM127" s="7" t="str">
        <f t="shared" si="65"/>
        <v/>
      </c>
      <c r="CN127" s="7" t="str">
        <f>IF(CM127="","",IF(COUNTIF(CM127:$CM$168,CM127)&gt;1,0,1))</f>
        <v/>
      </c>
    </row>
    <row r="128" spans="1:92" ht="30" customHeight="1" x14ac:dyDescent="0.15">
      <c r="A128" s="5" t="str">
        <f t="shared" si="51"/>
        <v/>
      </c>
      <c r="B128" s="262"/>
      <c r="C128" s="263"/>
      <c r="D128" s="263"/>
      <c r="E128" s="263"/>
      <c r="F128" s="264"/>
      <c r="G128" s="201"/>
      <c r="H128" s="202"/>
      <c r="I128" s="202"/>
      <c r="J128" s="202"/>
      <c r="K128" s="202"/>
      <c r="L128" s="202"/>
      <c r="M128" s="202"/>
      <c r="N128" s="203"/>
      <c r="O128" s="217" t="str">
        <f t="shared" si="50"/>
        <v/>
      </c>
      <c r="P128" s="218"/>
      <c r="Q128" s="218"/>
      <c r="R128" s="218"/>
      <c r="S128" s="219"/>
      <c r="T128" s="198"/>
      <c r="U128" s="199"/>
      <c r="V128" s="199"/>
      <c r="W128" s="200"/>
      <c r="X128" s="198"/>
      <c r="Y128" s="199"/>
      <c r="Z128" s="199"/>
      <c r="AA128" s="199"/>
      <c r="AB128" s="199"/>
      <c r="AC128" s="199"/>
      <c r="AD128" s="200"/>
      <c r="AE128" s="198"/>
      <c r="AF128" s="199"/>
      <c r="AG128" s="199"/>
      <c r="AH128" s="199"/>
      <c r="AI128" s="199"/>
      <c r="AJ128" s="199"/>
      <c r="AK128" s="200"/>
      <c r="AL128" s="201"/>
      <c r="AM128" s="202"/>
      <c r="AN128" s="202"/>
      <c r="AO128" s="202"/>
      <c r="AP128" s="202"/>
      <c r="AQ128" s="202"/>
      <c r="AR128" s="202"/>
      <c r="AS128" s="203"/>
      <c r="AT128" s="217" t="str">
        <f t="shared" si="52"/>
        <v/>
      </c>
      <c r="AU128" s="218"/>
      <c r="AV128" s="218"/>
      <c r="AW128" s="218"/>
      <c r="AX128" s="219"/>
      <c r="AY128" s="214"/>
      <c r="AZ128" s="215"/>
      <c r="BA128" s="215"/>
      <c r="BB128" s="215"/>
      <c r="BC128" s="215"/>
      <c r="BD128" s="215"/>
      <c r="BE128" s="216"/>
      <c r="BF128" s="192"/>
      <c r="BG128" s="193"/>
      <c r="BH128" s="193"/>
      <c r="BI128" s="193"/>
      <c r="BJ128" s="193"/>
      <c r="BK128" s="193"/>
      <c r="BL128" s="193"/>
      <c r="BM128" s="194"/>
      <c r="BN128" s="195"/>
      <c r="BO128" s="196"/>
      <c r="BP128" s="196"/>
      <c r="BQ128" s="196"/>
      <c r="BR128" s="196"/>
      <c r="BS128" s="196"/>
      <c r="BT128" s="196"/>
      <c r="BU128" s="196"/>
      <c r="BV128" s="197"/>
      <c r="BW128" s="139" t="str">
        <f t="shared" si="53"/>
        <v/>
      </c>
      <c r="BX128" s="4"/>
      <c r="BY128" s="16">
        <f t="shared" si="54"/>
        <v>0</v>
      </c>
      <c r="BZ128" s="7">
        <f t="shared" si="55"/>
        <v>0</v>
      </c>
      <c r="CA128" s="7">
        <f t="shared" si="56"/>
        <v>0</v>
      </c>
      <c r="CB128" s="7">
        <f t="shared" si="57"/>
        <v>0</v>
      </c>
      <c r="CC128" s="7">
        <f t="shared" si="58"/>
        <v>0</v>
      </c>
      <c r="CD128" s="7">
        <f t="shared" si="59"/>
        <v>0</v>
      </c>
      <c r="CE128" s="7">
        <f t="shared" si="60"/>
        <v>0</v>
      </c>
      <c r="CF128" s="17">
        <f t="shared" si="61"/>
        <v>0</v>
      </c>
      <c r="CG128" s="79" t="str">
        <f t="shared" si="62"/>
        <v/>
      </c>
      <c r="CH128" s="80" t="str">
        <f t="shared" si="63"/>
        <v/>
      </c>
      <c r="CI128" s="81" t="str">
        <f t="shared" si="64"/>
        <v/>
      </c>
      <c r="CM128" s="7" t="str">
        <f t="shared" si="65"/>
        <v/>
      </c>
      <c r="CN128" s="7" t="str">
        <f>IF(CM128="","",IF(COUNTIF(CM128:$CM$168,CM128)&gt;1,0,1))</f>
        <v/>
      </c>
    </row>
    <row r="129" spans="1:92" ht="30" customHeight="1" x14ac:dyDescent="0.15">
      <c r="A129" s="5" t="str">
        <f t="shared" si="51"/>
        <v/>
      </c>
      <c r="B129" s="262"/>
      <c r="C129" s="263"/>
      <c r="D129" s="263"/>
      <c r="E129" s="263"/>
      <c r="F129" s="264"/>
      <c r="G129" s="201"/>
      <c r="H129" s="202"/>
      <c r="I129" s="202"/>
      <c r="J129" s="202"/>
      <c r="K129" s="202"/>
      <c r="L129" s="202"/>
      <c r="M129" s="202"/>
      <c r="N129" s="203"/>
      <c r="O129" s="217" t="str">
        <f t="shared" si="50"/>
        <v/>
      </c>
      <c r="P129" s="218"/>
      <c r="Q129" s="218"/>
      <c r="R129" s="218"/>
      <c r="S129" s="219"/>
      <c r="T129" s="198"/>
      <c r="U129" s="199"/>
      <c r="V129" s="199"/>
      <c r="W129" s="200"/>
      <c r="X129" s="198"/>
      <c r="Y129" s="199"/>
      <c r="Z129" s="199"/>
      <c r="AA129" s="199"/>
      <c r="AB129" s="199"/>
      <c r="AC129" s="199"/>
      <c r="AD129" s="200"/>
      <c r="AE129" s="198"/>
      <c r="AF129" s="199"/>
      <c r="AG129" s="199"/>
      <c r="AH129" s="199"/>
      <c r="AI129" s="199"/>
      <c r="AJ129" s="199"/>
      <c r="AK129" s="200"/>
      <c r="AL129" s="201"/>
      <c r="AM129" s="202"/>
      <c r="AN129" s="202"/>
      <c r="AO129" s="202"/>
      <c r="AP129" s="202"/>
      <c r="AQ129" s="202"/>
      <c r="AR129" s="202"/>
      <c r="AS129" s="203"/>
      <c r="AT129" s="217" t="str">
        <f t="shared" si="52"/>
        <v/>
      </c>
      <c r="AU129" s="218"/>
      <c r="AV129" s="218"/>
      <c r="AW129" s="218"/>
      <c r="AX129" s="219"/>
      <c r="AY129" s="214"/>
      <c r="AZ129" s="215"/>
      <c r="BA129" s="215"/>
      <c r="BB129" s="215"/>
      <c r="BC129" s="215"/>
      <c r="BD129" s="215"/>
      <c r="BE129" s="216"/>
      <c r="BF129" s="192"/>
      <c r="BG129" s="193"/>
      <c r="BH129" s="193"/>
      <c r="BI129" s="193"/>
      <c r="BJ129" s="193"/>
      <c r="BK129" s="193"/>
      <c r="BL129" s="193"/>
      <c r="BM129" s="194"/>
      <c r="BN129" s="195"/>
      <c r="BO129" s="196"/>
      <c r="BP129" s="196"/>
      <c r="BQ129" s="196"/>
      <c r="BR129" s="196"/>
      <c r="BS129" s="196"/>
      <c r="BT129" s="196"/>
      <c r="BU129" s="196"/>
      <c r="BV129" s="197"/>
      <c r="BW129" s="139" t="str">
        <f t="shared" si="53"/>
        <v/>
      </c>
      <c r="BX129" s="4"/>
      <c r="BY129" s="16">
        <f t="shared" si="54"/>
        <v>0</v>
      </c>
      <c r="BZ129" s="7">
        <f t="shared" si="55"/>
        <v>0</v>
      </c>
      <c r="CA129" s="7">
        <f t="shared" si="56"/>
        <v>0</v>
      </c>
      <c r="CB129" s="7">
        <f t="shared" si="57"/>
        <v>0</v>
      </c>
      <c r="CC129" s="7">
        <f t="shared" si="58"/>
        <v>0</v>
      </c>
      <c r="CD129" s="7">
        <f t="shared" si="59"/>
        <v>0</v>
      </c>
      <c r="CE129" s="7">
        <f t="shared" si="60"/>
        <v>0</v>
      </c>
      <c r="CF129" s="17">
        <f t="shared" si="61"/>
        <v>0</v>
      </c>
      <c r="CG129" s="79" t="str">
        <f t="shared" si="62"/>
        <v/>
      </c>
      <c r="CH129" s="80" t="str">
        <f t="shared" si="63"/>
        <v/>
      </c>
      <c r="CI129" s="81" t="str">
        <f t="shared" si="64"/>
        <v/>
      </c>
      <c r="CM129" s="7" t="str">
        <f t="shared" si="65"/>
        <v/>
      </c>
      <c r="CN129" s="7" t="str">
        <f>IF(CM129="","",IF(COUNTIF(CM129:$CM$168,CM129)&gt;1,0,1))</f>
        <v/>
      </c>
    </row>
    <row r="130" spans="1:92" ht="30" customHeight="1" x14ac:dyDescent="0.15">
      <c r="A130" s="5" t="str">
        <f t="shared" si="51"/>
        <v/>
      </c>
      <c r="B130" s="262"/>
      <c r="C130" s="263"/>
      <c r="D130" s="263"/>
      <c r="E130" s="263"/>
      <c r="F130" s="264"/>
      <c r="G130" s="201"/>
      <c r="H130" s="202"/>
      <c r="I130" s="202"/>
      <c r="J130" s="202"/>
      <c r="K130" s="202"/>
      <c r="L130" s="202"/>
      <c r="M130" s="202"/>
      <c r="N130" s="203"/>
      <c r="O130" s="217" t="str">
        <f t="shared" si="50"/>
        <v/>
      </c>
      <c r="P130" s="218"/>
      <c r="Q130" s="218"/>
      <c r="R130" s="218"/>
      <c r="S130" s="219"/>
      <c r="T130" s="198"/>
      <c r="U130" s="199"/>
      <c r="V130" s="199"/>
      <c r="W130" s="200"/>
      <c r="X130" s="198"/>
      <c r="Y130" s="199"/>
      <c r="Z130" s="199"/>
      <c r="AA130" s="199"/>
      <c r="AB130" s="199"/>
      <c r="AC130" s="199"/>
      <c r="AD130" s="200"/>
      <c r="AE130" s="198"/>
      <c r="AF130" s="199"/>
      <c r="AG130" s="199"/>
      <c r="AH130" s="199"/>
      <c r="AI130" s="199"/>
      <c r="AJ130" s="199"/>
      <c r="AK130" s="200"/>
      <c r="AL130" s="201"/>
      <c r="AM130" s="202"/>
      <c r="AN130" s="202"/>
      <c r="AO130" s="202"/>
      <c r="AP130" s="202"/>
      <c r="AQ130" s="202"/>
      <c r="AR130" s="202"/>
      <c r="AS130" s="203"/>
      <c r="AT130" s="217" t="str">
        <f t="shared" si="52"/>
        <v/>
      </c>
      <c r="AU130" s="218"/>
      <c r="AV130" s="218"/>
      <c r="AW130" s="218"/>
      <c r="AX130" s="219"/>
      <c r="AY130" s="214"/>
      <c r="AZ130" s="215"/>
      <c r="BA130" s="215"/>
      <c r="BB130" s="215"/>
      <c r="BC130" s="215"/>
      <c r="BD130" s="215"/>
      <c r="BE130" s="216"/>
      <c r="BF130" s="192"/>
      <c r="BG130" s="193"/>
      <c r="BH130" s="193"/>
      <c r="BI130" s="193"/>
      <c r="BJ130" s="193"/>
      <c r="BK130" s="193"/>
      <c r="BL130" s="193"/>
      <c r="BM130" s="194"/>
      <c r="BN130" s="195"/>
      <c r="BO130" s="196"/>
      <c r="BP130" s="196"/>
      <c r="BQ130" s="196"/>
      <c r="BR130" s="196"/>
      <c r="BS130" s="196"/>
      <c r="BT130" s="196"/>
      <c r="BU130" s="196"/>
      <c r="BV130" s="197"/>
      <c r="BW130" s="139" t="str">
        <f t="shared" si="53"/>
        <v/>
      </c>
      <c r="BX130" s="4"/>
      <c r="BY130" s="16">
        <f t="shared" si="54"/>
        <v>0</v>
      </c>
      <c r="BZ130" s="7">
        <f t="shared" si="55"/>
        <v>0</v>
      </c>
      <c r="CA130" s="7">
        <f t="shared" si="56"/>
        <v>0</v>
      </c>
      <c r="CB130" s="7">
        <f t="shared" si="57"/>
        <v>0</v>
      </c>
      <c r="CC130" s="7">
        <f t="shared" si="58"/>
        <v>0</v>
      </c>
      <c r="CD130" s="7">
        <f t="shared" si="59"/>
        <v>0</v>
      </c>
      <c r="CE130" s="7">
        <f t="shared" si="60"/>
        <v>0</v>
      </c>
      <c r="CF130" s="17">
        <f t="shared" si="61"/>
        <v>0</v>
      </c>
      <c r="CG130" s="79" t="str">
        <f t="shared" si="62"/>
        <v/>
      </c>
      <c r="CH130" s="80" t="str">
        <f t="shared" si="63"/>
        <v/>
      </c>
      <c r="CI130" s="81" t="str">
        <f t="shared" si="64"/>
        <v/>
      </c>
      <c r="CM130" s="7" t="str">
        <f t="shared" si="65"/>
        <v/>
      </c>
      <c r="CN130" s="7" t="str">
        <f>IF(CM130="","",IF(COUNTIF(CM130:$CM$168,CM130)&gt;1,0,1))</f>
        <v/>
      </c>
    </row>
    <row r="131" spans="1:92" ht="30" customHeight="1" x14ac:dyDescent="0.15">
      <c r="A131" s="5" t="str">
        <f t="shared" si="51"/>
        <v/>
      </c>
      <c r="B131" s="262"/>
      <c r="C131" s="263"/>
      <c r="D131" s="263"/>
      <c r="E131" s="263"/>
      <c r="F131" s="264"/>
      <c r="G131" s="201"/>
      <c r="H131" s="202"/>
      <c r="I131" s="202"/>
      <c r="J131" s="202"/>
      <c r="K131" s="202"/>
      <c r="L131" s="202"/>
      <c r="M131" s="202"/>
      <c r="N131" s="203"/>
      <c r="O131" s="217" t="str">
        <f t="shared" si="50"/>
        <v/>
      </c>
      <c r="P131" s="218"/>
      <c r="Q131" s="218"/>
      <c r="R131" s="218"/>
      <c r="S131" s="219"/>
      <c r="T131" s="198"/>
      <c r="U131" s="199"/>
      <c r="V131" s="199"/>
      <c r="W131" s="200"/>
      <c r="X131" s="198"/>
      <c r="Y131" s="199"/>
      <c r="Z131" s="199"/>
      <c r="AA131" s="199"/>
      <c r="AB131" s="199"/>
      <c r="AC131" s="199"/>
      <c r="AD131" s="200"/>
      <c r="AE131" s="198"/>
      <c r="AF131" s="199"/>
      <c r="AG131" s="199"/>
      <c r="AH131" s="199"/>
      <c r="AI131" s="199"/>
      <c r="AJ131" s="199"/>
      <c r="AK131" s="200"/>
      <c r="AL131" s="201"/>
      <c r="AM131" s="202"/>
      <c r="AN131" s="202"/>
      <c r="AO131" s="202"/>
      <c r="AP131" s="202"/>
      <c r="AQ131" s="202"/>
      <c r="AR131" s="202"/>
      <c r="AS131" s="203"/>
      <c r="AT131" s="217" t="str">
        <f t="shared" si="52"/>
        <v/>
      </c>
      <c r="AU131" s="218"/>
      <c r="AV131" s="218"/>
      <c r="AW131" s="218"/>
      <c r="AX131" s="219"/>
      <c r="AY131" s="214"/>
      <c r="AZ131" s="215"/>
      <c r="BA131" s="215"/>
      <c r="BB131" s="215"/>
      <c r="BC131" s="215"/>
      <c r="BD131" s="215"/>
      <c r="BE131" s="216"/>
      <c r="BF131" s="192"/>
      <c r="BG131" s="193"/>
      <c r="BH131" s="193"/>
      <c r="BI131" s="193"/>
      <c r="BJ131" s="193"/>
      <c r="BK131" s="193"/>
      <c r="BL131" s="193"/>
      <c r="BM131" s="194"/>
      <c r="BN131" s="195"/>
      <c r="BO131" s="196"/>
      <c r="BP131" s="196"/>
      <c r="BQ131" s="196"/>
      <c r="BR131" s="196"/>
      <c r="BS131" s="196"/>
      <c r="BT131" s="196"/>
      <c r="BU131" s="196"/>
      <c r="BV131" s="197"/>
      <c r="BW131" s="139" t="str">
        <f t="shared" si="53"/>
        <v/>
      </c>
      <c r="BX131" s="4"/>
      <c r="BY131" s="16">
        <f t="shared" si="54"/>
        <v>0</v>
      </c>
      <c r="BZ131" s="7">
        <f t="shared" si="55"/>
        <v>0</v>
      </c>
      <c r="CA131" s="7">
        <f t="shared" si="56"/>
        <v>0</v>
      </c>
      <c r="CB131" s="7">
        <f t="shared" si="57"/>
        <v>0</v>
      </c>
      <c r="CC131" s="7">
        <f t="shared" si="58"/>
        <v>0</v>
      </c>
      <c r="CD131" s="7">
        <f t="shared" si="59"/>
        <v>0</v>
      </c>
      <c r="CE131" s="7">
        <f t="shared" si="60"/>
        <v>0</v>
      </c>
      <c r="CF131" s="17">
        <f t="shared" si="61"/>
        <v>0</v>
      </c>
      <c r="CG131" s="79" t="str">
        <f t="shared" si="62"/>
        <v/>
      </c>
      <c r="CH131" s="80" t="str">
        <f t="shared" si="63"/>
        <v/>
      </c>
      <c r="CI131" s="81" t="str">
        <f t="shared" si="64"/>
        <v/>
      </c>
      <c r="CM131" s="7" t="str">
        <f t="shared" si="65"/>
        <v/>
      </c>
      <c r="CN131" s="7" t="str">
        <f>IF(CM131="","",IF(COUNTIF(CM131:$CM$168,CM131)&gt;1,0,1))</f>
        <v/>
      </c>
    </row>
    <row r="132" spans="1:92" ht="30" customHeight="1" x14ac:dyDescent="0.15">
      <c r="A132" s="5" t="str">
        <f t="shared" si="51"/>
        <v/>
      </c>
      <c r="B132" s="262"/>
      <c r="C132" s="263"/>
      <c r="D132" s="263"/>
      <c r="E132" s="263"/>
      <c r="F132" s="264"/>
      <c r="G132" s="201"/>
      <c r="H132" s="202"/>
      <c r="I132" s="202"/>
      <c r="J132" s="202"/>
      <c r="K132" s="202"/>
      <c r="L132" s="202"/>
      <c r="M132" s="202"/>
      <c r="N132" s="203"/>
      <c r="O132" s="217" t="str">
        <f t="shared" si="50"/>
        <v/>
      </c>
      <c r="P132" s="218"/>
      <c r="Q132" s="218"/>
      <c r="R132" s="218"/>
      <c r="S132" s="219"/>
      <c r="T132" s="198"/>
      <c r="U132" s="199"/>
      <c r="V132" s="199"/>
      <c r="W132" s="200"/>
      <c r="X132" s="198"/>
      <c r="Y132" s="199"/>
      <c r="Z132" s="199"/>
      <c r="AA132" s="199"/>
      <c r="AB132" s="199"/>
      <c r="AC132" s="199"/>
      <c r="AD132" s="200"/>
      <c r="AE132" s="198"/>
      <c r="AF132" s="199"/>
      <c r="AG132" s="199"/>
      <c r="AH132" s="199"/>
      <c r="AI132" s="199"/>
      <c r="AJ132" s="199"/>
      <c r="AK132" s="200"/>
      <c r="AL132" s="201"/>
      <c r="AM132" s="202"/>
      <c r="AN132" s="202"/>
      <c r="AO132" s="202"/>
      <c r="AP132" s="202"/>
      <c r="AQ132" s="202"/>
      <c r="AR132" s="202"/>
      <c r="AS132" s="203"/>
      <c r="AT132" s="217" t="str">
        <f t="shared" si="52"/>
        <v/>
      </c>
      <c r="AU132" s="218"/>
      <c r="AV132" s="218"/>
      <c r="AW132" s="218"/>
      <c r="AX132" s="219"/>
      <c r="AY132" s="214"/>
      <c r="AZ132" s="215"/>
      <c r="BA132" s="215"/>
      <c r="BB132" s="215"/>
      <c r="BC132" s="215"/>
      <c r="BD132" s="215"/>
      <c r="BE132" s="216"/>
      <c r="BF132" s="192"/>
      <c r="BG132" s="193"/>
      <c r="BH132" s="193"/>
      <c r="BI132" s="193"/>
      <c r="BJ132" s="193"/>
      <c r="BK132" s="193"/>
      <c r="BL132" s="193"/>
      <c r="BM132" s="194"/>
      <c r="BN132" s="195"/>
      <c r="BO132" s="196"/>
      <c r="BP132" s="196"/>
      <c r="BQ132" s="196"/>
      <c r="BR132" s="196"/>
      <c r="BS132" s="196"/>
      <c r="BT132" s="196"/>
      <c r="BU132" s="196"/>
      <c r="BV132" s="197"/>
      <c r="BW132" s="139" t="str">
        <f t="shared" si="53"/>
        <v/>
      </c>
      <c r="BX132" s="4"/>
      <c r="BY132" s="16">
        <f t="shared" si="54"/>
        <v>0</v>
      </c>
      <c r="BZ132" s="7">
        <f t="shared" si="55"/>
        <v>0</v>
      </c>
      <c r="CA132" s="7">
        <f t="shared" si="56"/>
        <v>0</v>
      </c>
      <c r="CB132" s="7">
        <f t="shared" si="57"/>
        <v>0</v>
      </c>
      <c r="CC132" s="7">
        <f t="shared" si="58"/>
        <v>0</v>
      </c>
      <c r="CD132" s="7">
        <f t="shared" si="59"/>
        <v>0</v>
      </c>
      <c r="CE132" s="7">
        <f t="shared" si="60"/>
        <v>0</v>
      </c>
      <c r="CF132" s="17">
        <f t="shared" si="61"/>
        <v>0</v>
      </c>
      <c r="CG132" s="79" t="str">
        <f t="shared" si="62"/>
        <v/>
      </c>
      <c r="CH132" s="80" t="str">
        <f t="shared" si="63"/>
        <v/>
      </c>
      <c r="CI132" s="81" t="str">
        <f t="shared" si="64"/>
        <v/>
      </c>
      <c r="CM132" s="7" t="str">
        <f t="shared" si="65"/>
        <v/>
      </c>
      <c r="CN132" s="7" t="str">
        <f>IF(CM132="","",IF(COUNTIF(CM132:$CM$168,CM132)&gt;1,0,1))</f>
        <v/>
      </c>
    </row>
    <row r="133" spans="1:92" ht="30" customHeight="1" x14ac:dyDescent="0.15">
      <c r="A133" s="5" t="str">
        <f t="shared" si="51"/>
        <v/>
      </c>
      <c r="B133" s="262"/>
      <c r="C133" s="263"/>
      <c r="D133" s="263"/>
      <c r="E133" s="263"/>
      <c r="F133" s="264"/>
      <c r="G133" s="201"/>
      <c r="H133" s="202"/>
      <c r="I133" s="202"/>
      <c r="J133" s="202"/>
      <c r="K133" s="202"/>
      <c r="L133" s="202"/>
      <c r="M133" s="202"/>
      <c r="N133" s="203"/>
      <c r="O133" s="217" t="str">
        <f t="shared" si="50"/>
        <v/>
      </c>
      <c r="P133" s="218"/>
      <c r="Q133" s="218"/>
      <c r="R133" s="218"/>
      <c r="S133" s="219"/>
      <c r="T133" s="198"/>
      <c r="U133" s="199"/>
      <c r="V133" s="199"/>
      <c r="W133" s="200"/>
      <c r="X133" s="198"/>
      <c r="Y133" s="199"/>
      <c r="Z133" s="199"/>
      <c r="AA133" s="199"/>
      <c r="AB133" s="199"/>
      <c r="AC133" s="199"/>
      <c r="AD133" s="200"/>
      <c r="AE133" s="198"/>
      <c r="AF133" s="199"/>
      <c r="AG133" s="199"/>
      <c r="AH133" s="199"/>
      <c r="AI133" s="199"/>
      <c r="AJ133" s="199"/>
      <c r="AK133" s="200"/>
      <c r="AL133" s="201"/>
      <c r="AM133" s="202"/>
      <c r="AN133" s="202"/>
      <c r="AO133" s="202"/>
      <c r="AP133" s="202"/>
      <c r="AQ133" s="202"/>
      <c r="AR133" s="202"/>
      <c r="AS133" s="203"/>
      <c r="AT133" s="217" t="str">
        <f t="shared" si="52"/>
        <v/>
      </c>
      <c r="AU133" s="218"/>
      <c r="AV133" s="218"/>
      <c r="AW133" s="218"/>
      <c r="AX133" s="219"/>
      <c r="AY133" s="214"/>
      <c r="AZ133" s="215"/>
      <c r="BA133" s="215"/>
      <c r="BB133" s="215"/>
      <c r="BC133" s="215"/>
      <c r="BD133" s="215"/>
      <c r="BE133" s="216"/>
      <c r="BF133" s="192"/>
      <c r="BG133" s="193"/>
      <c r="BH133" s="193"/>
      <c r="BI133" s="193"/>
      <c r="BJ133" s="193"/>
      <c r="BK133" s="193"/>
      <c r="BL133" s="193"/>
      <c r="BM133" s="194"/>
      <c r="BN133" s="195"/>
      <c r="BO133" s="196"/>
      <c r="BP133" s="196"/>
      <c r="BQ133" s="196"/>
      <c r="BR133" s="196"/>
      <c r="BS133" s="196"/>
      <c r="BT133" s="196"/>
      <c r="BU133" s="196"/>
      <c r="BV133" s="197"/>
      <c r="BW133" s="139" t="str">
        <f t="shared" si="53"/>
        <v/>
      </c>
      <c r="BX133" s="4"/>
      <c r="BY133" s="16">
        <f t="shared" si="54"/>
        <v>0</v>
      </c>
      <c r="BZ133" s="7">
        <f t="shared" si="55"/>
        <v>0</v>
      </c>
      <c r="CA133" s="7">
        <f t="shared" si="56"/>
        <v>0</v>
      </c>
      <c r="CB133" s="7">
        <f t="shared" si="57"/>
        <v>0</v>
      </c>
      <c r="CC133" s="7">
        <f t="shared" si="58"/>
        <v>0</v>
      </c>
      <c r="CD133" s="7">
        <f t="shared" si="59"/>
        <v>0</v>
      </c>
      <c r="CE133" s="7">
        <f t="shared" si="60"/>
        <v>0</v>
      </c>
      <c r="CF133" s="17">
        <f t="shared" si="61"/>
        <v>0</v>
      </c>
      <c r="CG133" s="79" t="str">
        <f t="shared" si="62"/>
        <v/>
      </c>
      <c r="CH133" s="80" t="str">
        <f t="shared" si="63"/>
        <v/>
      </c>
      <c r="CI133" s="81" t="str">
        <f t="shared" si="64"/>
        <v/>
      </c>
      <c r="CM133" s="7" t="str">
        <f t="shared" si="65"/>
        <v/>
      </c>
      <c r="CN133" s="7" t="str">
        <f>IF(CM133="","",IF(COUNTIF(CM133:$CM$168,CM133)&gt;1,0,1))</f>
        <v/>
      </c>
    </row>
    <row r="134" spans="1:92" ht="30" customHeight="1" thickBot="1" x14ac:dyDescent="0.2">
      <c r="A134" s="5" t="str">
        <f t="shared" si="51"/>
        <v/>
      </c>
      <c r="B134" s="262"/>
      <c r="C134" s="263"/>
      <c r="D134" s="263"/>
      <c r="E134" s="263"/>
      <c r="F134" s="264"/>
      <c r="G134" s="201"/>
      <c r="H134" s="202"/>
      <c r="I134" s="202"/>
      <c r="J134" s="202"/>
      <c r="K134" s="202"/>
      <c r="L134" s="202"/>
      <c r="M134" s="202"/>
      <c r="N134" s="203"/>
      <c r="O134" s="217" t="str">
        <f t="shared" si="50"/>
        <v/>
      </c>
      <c r="P134" s="218"/>
      <c r="Q134" s="218"/>
      <c r="R134" s="218"/>
      <c r="S134" s="219"/>
      <c r="T134" s="198"/>
      <c r="U134" s="199"/>
      <c r="V134" s="199"/>
      <c r="W134" s="200"/>
      <c r="X134" s="198"/>
      <c r="Y134" s="199"/>
      <c r="Z134" s="199"/>
      <c r="AA134" s="199"/>
      <c r="AB134" s="199"/>
      <c r="AC134" s="199"/>
      <c r="AD134" s="200"/>
      <c r="AE134" s="198"/>
      <c r="AF134" s="199"/>
      <c r="AG134" s="199"/>
      <c r="AH134" s="199"/>
      <c r="AI134" s="199"/>
      <c r="AJ134" s="199"/>
      <c r="AK134" s="200"/>
      <c r="AL134" s="201"/>
      <c r="AM134" s="202"/>
      <c r="AN134" s="202"/>
      <c r="AO134" s="202"/>
      <c r="AP134" s="202"/>
      <c r="AQ134" s="202"/>
      <c r="AR134" s="202"/>
      <c r="AS134" s="203"/>
      <c r="AT134" s="217" t="str">
        <f t="shared" si="52"/>
        <v/>
      </c>
      <c r="AU134" s="218"/>
      <c r="AV134" s="218"/>
      <c r="AW134" s="218"/>
      <c r="AX134" s="219"/>
      <c r="AY134" s="214"/>
      <c r="AZ134" s="215"/>
      <c r="BA134" s="215"/>
      <c r="BB134" s="215"/>
      <c r="BC134" s="215"/>
      <c r="BD134" s="215"/>
      <c r="BE134" s="216"/>
      <c r="BF134" s="192"/>
      <c r="BG134" s="193"/>
      <c r="BH134" s="193"/>
      <c r="BI134" s="193"/>
      <c r="BJ134" s="193"/>
      <c r="BK134" s="193"/>
      <c r="BL134" s="193"/>
      <c r="BM134" s="194"/>
      <c r="BN134" s="195"/>
      <c r="BO134" s="196"/>
      <c r="BP134" s="196"/>
      <c r="BQ134" s="196"/>
      <c r="BR134" s="196"/>
      <c r="BS134" s="196"/>
      <c r="BT134" s="196"/>
      <c r="BU134" s="196"/>
      <c r="BV134" s="197"/>
      <c r="BW134" s="139" t="str">
        <f t="shared" si="53"/>
        <v/>
      </c>
      <c r="BX134" s="4"/>
      <c r="BY134" s="18">
        <f t="shared" si="54"/>
        <v>0</v>
      </c>
      <c r="BZ134" s="38">
        <f t="shared" si="55"/>
        <v>0</v>
      </c>
      <c r="CA134" s="38">
        <f t="shared" si="56"/>
        <v>0</v>
      </c>
      <c r="CB134" s="38">
        <f t="shared" si="57"/>
        <v>0</v>
      </c>
      <c r="CC134" s="38">
        <f t="shared" si="58"/>
        <v>0</v>
      </c>
      <c r="CD134" s="38">
        <f t="shared" si="59"/>
        <v>0</v>
      </c>
      <c r="CE134" s="38">
        <f t="shared" si="60"/>
        <v>0</v>
      </c>
      <c r="CF134" s="19">
        <f t="shared" si="61"/>
        <v>0</v>
      </c>
      <c r="CG134" s="41" t="str">
        <f t="shared" si="62"/>
        <v/>
      </c>
      <c r="CH134" s="42" t="str">
        <f t="shared" si="63"/>
        <v/>
      </c>
      <c r="CI134" s="85" t="str">
        <f t="shared" si="64"/>
        <v/>
      </c>
      <c r="CM134" s="7" t="str">
        <f t="shared" si="65"/>
        <v/>
      </c>
      <c r="CN134" s="7" t="str">
        <f>IF(CM134="","",IF(COUNTIF(CM134:$CM$168,CM134)&gt;1,0,1))</f>
        <v/>
      </c>
    </row>
    <row r="135" spans="1:92" ht="30" hidden="1" customHeight="1" thickBot="1" x14ac:dyDescent="0.2">
      <c r="B135" s="163"/>
      <c r="C135" s="163"/>
      <c r="D135" s="163"/>
      <c r="E135" s="163"/>
      <c r="F135" s="163"/>
      <c r="G135" s="164"/>
      <c r="H135" s="164"/>
      <c r="I135" s="164"/>
      <c r="J135" s="164"/>
      <c r="K135" s="164"/>
      <c r="L135" s="164"/>
      <c r="M135" s="164"/>
      <c r="N135" s="164"/>
      <c r="O135" s="165"/>
      <c r="P135" s="165"/>
      <c r="Q135" s="165"/>
      <c r="R135" s="165"/>
      <c r="S135" s="165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3"/>
      <c r="AE135" s="163"/>
      <c r="AF135" s="163"/>
      <c r="AG135" s="163"/>
      <c r="AH135" s="163"/>
      <c r="AI135" s="163"/>
      <c r="AJ135" s="163"/>
      <c r="AK135" s="163"/>
      <c r="AL135" s="164"/>
      <c r="AM135" s="164"/>
      <c r="AN135" s="164"/>
      <c r="AO135" s="164"/>
      <c r="AP135" s="164"/>
      <c r="AQ135" s="164"/>
      <c r="AR135" s="164"/>
      <c r="AS135" s="164"/>
      <c r="AT135" s="165"/>
      <c r="AU135" s="165"/>
      <c r="AV135" s="165"/>
      <c r="AW135" s="165"/>
      <c r="AX135" s="165"/>
      <c r="AY135" s="166"/>
      <c r="AZ135" s="166"/>
      <c r="BA135" s="166"/>
      <c r="BB135" s="166"/>
      <c r="BC135" s="166"/>
      <c r="BD135" s="166"/>
      <c r="BE135" s="166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7"/>
      <c r="BQ135" s="167"/>
      <c r="BR135" s="167"/>
      <c r="BS135" s="167"/>
      <c r="BT135" s="167"/>
      <c r="BU135" s="167"/>
      <c r="BV135" s="167"/>
      <c r="BW135" s="139"/>
      <c r="BX135" s="4"/>
      <c r="CG135" s="86"/>
      <c r="CH135" s="86"/>
      <c r="CI135" s="86"/>
      <c r="CM135" s="7"/>
      <c r="CN135" s="7"/>
    </row>
    <row r="136" spans="1:92" ht="18" customHeight="1" x14ac:dyDescent="0.15">
      <c r="B136" s="246" t="str">
        <f>B34</f>
        <v>注）令和5年7月1日現在の入居者を記載すること。</v>
      </c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  <c r="U136" s="246"/>
      <c r="V136" s="246"/>
      <c r="W136" s="246"/>
      <c r="X136" s="246"/>
      <c r="Y136" s="246"/>
      <c r="Z136" s="246"/>
      <c r="AA136" s="246"/>
      <c r="AB136" s="246"/>
      <c r="AC136" s="246"/>
      <c r="AD136" s="246"/>
      <c r="AE136" s="246"/>
      <c r="AF136" s="246"/>
      <c r="AG136" s="246"/>
      <c r="AH136" s="246"/>
      <c r="AI136" s="246"/>
      <c r="AJ136" s="246"/>
      <c r="AK136" s="246"/>
      <c r="AL136" s="246"/>
      <c r="AM136" s="246"/>
      <c r="AN136" s="246"/>
      <c r="AO136" s="246"/>
      <c r="AP136" s="246"/>
      <c r="AQ136" s="246"/>
      <c r="AR136" s="246"/>
      <c r="AS136" s="246"/>
      <c r="AT136" s="246"/>
      <c r="AU136" s="246"/>
      <c r="AV136" s="246"/>
      <c r="AW136" s="246"/>
      <c r="AX136" s="246"/>
      <c r="AY136" s="246"/>
      <c r="AZ136" s="246"/>
      <c r="BA136" s="246"/>
      <c r="BB136" s="246"/>
      <c r="BC136" s="246"/>
      <c r="BD136" s="246"/>
      <c r="BE136" s="246"/>
      <c r="BF136" s="246"/>
      <c r="BG136" s="246"/>
      <c r="BH136" s="246"/>
      <c r="BI136" s="246"/>
      <c r="BJ136" s="246"/>
      <c r="BK136" s="246"/>
      <c r="BL136" s="246"/>
      <c r="BM136" s="246"/>
      <c r="BN136" s="246"/>
      <c r="BO136" s="246"/>
      <c r="BP136" s="246"/>
      <c r="BQ136" s="246"/>
      <c r="BR136" s="246"/>
      <c r="BS136" s="246"/>
      <c r="BT136" s="246"/>
      <c r="BU136" s="246"/>
      <c r="BV136" s="246"/>
      <c r="BW136" s="140"/>
      <c r="CM136" s="7"/>
      <c r="CN136" s="7"/>
    </row>
    <row r="137" spans="1:92" ht="18" customHeight="1" thickBot="1" x14ac:dyDescent="0.2">
      <c r="B137" s="191" t="s">
        <v>77</v>
      </c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W137" s="191"/>
      <c r="X137" s="191"/>
      <c r="Y137" s="191"/>
      <c r="Z137" s="191"/>
      <c r="AA137" s="191"/>
      <c r="AB137" s="191"/>
      <c r="AC137" s="191"/>
      <c r="AD137" s="191"/>
      <c r="AE137" s="191"/>
      <c r="AF137" s="191"/>
      <c r="AG137" s="191"/>
      <c r="AH137" s="191"/>
      <c r="AI137" s="191"/>
      <c r="AJ137" s="191"/>
      <c r="AK137" s="191"/>
      <c r="AL137" s="191"/>
      <c r="AM137" s="191"/>
      <c r="AN137" s="191"/>
      <c r="AO137" s="191"/>
      <c r="AP137" s="191"/>
      <c r="AQ137" s="191"/>
      <c r="AR137" s="191"/>
      <c r="AS137" s="191"/>
      <c r="AT137" s="191"/>
      <c r="AU137" s="191"/>
      <c r="AV137" s="191"/>
      <c r="AW137" s="191"/>
      <c r="AX137" s="191"/>
      <c r="AY137" s="191"/>
      <c r="AZ137" s="191"/>
      <c r="BA137" s="191"/>
      <c r="BB137" s="191"/>
      <c r="BC137" s="191"/>
      <c r="BD137" s="191"/>
      <c r="BE137" s="191"/>
      <c r="BF137" s="191"/>
      <c r="BG137" s="191"/>
      <c r="BH137" s="191"/>
      <c r="BI137" s="191"/>
      <c r="BJ137" s="191"/>
      <c r="BK137" s="191"/>
      <c r="BL137" s="191"/>
      <c r="BM137" s="191"/>
      <c r="BN137" s="191"/>
      <c r="BO137" s="191"/>
      <c r="BP137" s="191"/>
      <c r="BQ137" s="191"/>
      <c r="BR137" s="191"/>
      <c r="BS137" s="191"/>
      <c r="BT137" s="191"/>
      <c r="BU137" s="191"/>
      <c r="BV137" s="191"/>
      <c r="BW137" s="140"/>
      <c r="CM137" s="7"/>
      <c r="CN137" s="7"/>
    </row>
    <row r="138" spans="1:92" s="6" customFormat="1" ht="20.100000000000001" customHeight="1" thickBot="1" x14ac:dyDescent="0.2">
      <c r="B138" s="271"/>
      <c r="C138" s="271"/>
      <c r="D138" s="271"/>
      <c r="E138" s="271"/>
      <c r="F138" s="271"/>
      <c r="G138" s="271"/>
      <c r="H138" s="271"/>
      <c r="I138" s="271"/>
      <c r="J138" s="271"/>
      <c r="K138" s="27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272">
        <f>AL104</f>
        <v>45108</v>
      </c>
      <c r="AM138" s="272"/>
      <c r="AN138" s="272"/>
      <c r="AO138" s="272"/>
      <c r="AP138" s="272"/>
      <c r="AQ138" s="272"/>
      <c r="AR138" s="272"/>
      <c r="AS138" s="272"/>
      <c r="AT138" s="272"/>
      <c r="AU138" s="272"/>
      <c r="AV138" s="272"/>
      <c r="AW138" s="272"/>
      <c r="AX138" s="272"/>
      <c r="AY138" s="272"/>
      <c r="AZ138" s="272"/>
      <c r="BA138" s="272"/>
      <c r="BB138" s="272"/>
      <c r="BC138" s="272"/>
      <c r="BD138" s="272"/>
      <c r="BE138" s="272"/>
      <c r="BF138" s="272"/>
      <c r="BG138" s="272"/>
      <c r="BH138" s="272"/>
      <c r="BI138" s="272"/>
      <c r="BJ138" s="272"/>
      <c r="BK138" s="272"/>
      <c r="BL138" s="272"/>
      <c r="BM138" s="272"/>
      <c r="BN138" s="272"/>
      <c r="BO138" s="272"/>
      <c r="BP138" s="272"/>
      <c r="BQ138" s="272"/>
      <c r="BR138" s="272"/>
      <c r="BS138" s="272"/>
      <c r="BT138" s="272"/>
      <c r="BU138" s="272"/>
      <c r="BV138" s="272"/>
      <c r="BW138" s="141"/>
      <c r="BY138" s="230">
        <f>IF(BY3=0,1,ROUNDUP(BY3/25,0))</f>
        <v>1</v>
      </c>
      <c r="BZ138" s="231"/>
      <c r="CA138" s="231"/>
      <c r="CB138" s="231"/>
      <c r="CC138" s="231"/>
      <c r="CD138" s="232" t="s">
        <v>103</v>
      </c>
      <c r="CE138" s="233"/>
      <c r="CF138" s="234"/>
      <c r="CM138" s="11"/>
      <c r="CN138" s="11"/>
    </row>
    <row r="139" spans="1:92" ht="12.75" thickBot="1" x14ac:dyDescent="0.2"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/>
      <c r="X139" s="191"/>
      <c r="Y139" s="191"/>
      <c r="Z139" s="191"/>
      <c r="AA139" s="191"/>
      <c r="AB139" s="191"/>
      <c r="AC139" s="191"/>
      <c r="AD139" s="191"/>
      <c r="AE139" s="191"/>
      <c r="AF139" s="191"/>
      <c r="AG139" s="191"/>
      <c r="AH139" s="191"/>
      <c r="AI139" s="191"/>
      <c r="AJ139" s="191"/>
      <c r="AK139" s="191"/>
      <c r="AL139" s="273" t="s">
        <v>4</v>
      </c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3"/>
      <c r="AY139" s="274" t="str">
        <f>AY71</f>
        <v>有料老人ホーム　○○○</v>
      </c>
      <c r="AZ139" s="274"/>
      <c r="BA139" s="274"/>
      <c r="BB139" s="274"/>
      <c r="BC139" s="274"/>
      <c r="BD139" s="274"/>
      <c r="BE139" s="274"/>
      <c r="BF139" s="274"/>
      <c r="BG139" s="274"/>
      <c r="BH139" s="274"/>
      <c r="BI139" s="274"/>
      <c r="BJ139" s="274"/>
      <c r="BK139" s="274"/>
      <c r="BL139" s="274"/>
      <c r="BM139" s="274"/>
      <c r="BN139" s="274"/>
      <c r="BO139" s="274"/>
      <c r="BP139" s="274"/>
      <c r="BQ139" s="274"/>
      <c r="BR139" s="274"/>
      <c r="BS139" s="274"/>
      <c r="BT139" s="274"/>
      <c r="BU139" s="274"/>
      <c r="BV139" s="274"/>
      <c r="BW139" s="140"/>
      <c r="BY139" s="220">
        <f>SUM(BY140:CC140)</f>
        <v>18</v>
      </c>
      <c r="BZ139" s="221"/>
      <c r="CA139" s="221"/>
      <c r="CB139" s="221"/>
      <c r="CC139" s="223"/>
      <c r="CD139" s="224" t="s">
        <v>100</v>
      </c>
      <c r="CE139" s="225"/>
      <c r="CF139" s="226"/>
      <c r="CG139" s="9" t="e">
        <f>#REF!</f>
        <v>#REF!</v>
      </c>
      <c r="CM139" s="7"/>
      <c r="CN139" s="7"/>
    </row>
    <row r="140" spans="1:92" ht="12.75" thickBot="1" x14ac:dyDescent="0.2">
      <c r="B140" s="210" t="s">
        <v>338</v>
      </c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210"/>
      <c r="AF140" s="210"/>
      <c r="AG140" s="210"/>
      <c r="AH140" s="210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140"/>
      <c r="BY140" s="41">
        <f>BY106</f>
        <v>18</v>
      </c>
      <c r="BZ140" s="42">
        <f>BZ106</f>
        <v>0</v>
      </c>
      <c r="CA140" s="42">
        <f>CA106</f>
        <v>0</v>
      </c>
      <c r="CB140" s="42">
        <f>CB106</f>
        <v>0</v>
      </c>
      <c r="CC140" s="43">
        <f>CC106</f>
        <v>0</v>
      </c>
      <c r="CD140" s="227" t="s">
        <v>101</v>
      </c>
      <c r="CE140" s="228"/>
      <c r="CF140" s="229"/>
      <c r="CG140" s="9">
        <f>COUNTA(B144:B168)</f>
        <v>0</v>
      </c>
      <c r="CH140" s="5" t="s">
        <v>102</v>
      </c>
      <c r="CM140" s="7"/>
      <c r="CN140" s="7"/>
    </row>
    <row r="141" spans="1:92" s="6" customFormat="1" ht="18" customHeight="1" x14ac:dyDescent="0.15">
      <c r="B141" s="275" t="s">
        <v>54</v>
      </c>
      <c r="C141" s="205"/>
      <c r="D141" s="205"/>
      <c r="E141" s="205"/>
      <c r="F141" s="206"/>
      <c r="G141" s="204" t="s">
        <v>51</v>
      </c>
      <c r="H141" s="205"/>
      <c r="I141" s="205"/>
      <c r="J141" s="205"/>
      <c r="K141" s="205"/>
      <c r="L141" s="205"/>
      <c r="M141" s="205"/>
      <c r="N141" s="206"/>
      <c r="O141" s="204" t="s">
        <v>49</v>
      </c>
      <c r="P141" s="205"/>
      <c r="Q141" s="205"/>
      <c r="R141" s="205"/>
      <c r="S141" s="206"/>
      <c r="T141" s="204" t="s">
        <v>39</v>
      </c>
      <c r="U141" s="205"/>
      <c r="V141" s="205"/>
      <c r="W141" s="206"/>
      <c r="X141" s="204" t="s">
        <v>19</v>
      </c>
      <c r="Y141" s="205"/>
      <c r="Z141" s="205"/>
      <c r="AA141" s="205"/>
      <c r="AB141" s="205"/>
      <c r="AC141" s="205"/>
      <c r="AD141" s="206"/>
      <c r="AE141" s="204" t="s">
        <v>6</v>
      </c>
      <c r="AF141" s="205"/>
      <c r="AG141" s="205"/>
      <c r="AH141" s="205"/>
      <c r="AI141" s="205"/>
      <c r="AJ141" s="205"/>
      <c r="AK141" s="206"/>
      <c r="AL141" s="204" t="s">
        <v>2</v>
      </c>
      <c r="AM141" s="205"/>
      <c r="AN141" s="205"/>
      <c r="AO141" s="205"/>
      <c r="AP141" s="205"/>
      <c r="AQ141" s="205"/>
      <c r="AR141" s="205"/>
      <c r="AS141" s="206"/>
      <c r="AT141" s="276" t="s">
        <v>50</v>
      </c>
      <c r="AU141" s="277"/>
      <c r="AV141" s="277"/>
      <c r="AW141" s="277"/>
      <c r="AX141" s="278"/>
      <c r="AY141" s="204" t="s">
        <v>52</v>
      </c>
      <c r="AZ141" s="205"/>
      <c r="BA141" s="205"/>
      <c r="BB141" s="205"/>
      <c r="BC141" s="205"/>
      <c r="BD141" s="205"/>
      <c r="BE141" s="206"/>
      <c r="BF141" s="204" t="s">
        <v>56</v>
      </c>
      <c r="BG141" s="205"/>
      <c r="BH141" s="205"/>
      <c r="BI141" s="205"/>
      <c r="BJ141" s="205"/>
      <c r="BK141" s="205"/>
      <c r="BL141" s="205"/>
      <c r="BM141" s="206"/>
      <c r="BN141" s="204" t="s">
        <v>7</v>
      </c>
      <c r="BO141" s="205"/>
      <c r="BP141" s="205"/>
      <c r="BQ141" s="205"/>
      <c r="BR141" s="205"/>
      <c r="BS141" s="205"/>
      <c r="BT141" s="205"/>
      <c r="BU141" s="205"/>
      <c r="BV141" s="269"/>
      <c r="BW141" s="141"/>
      <c r="BY141" s="220" t="s">
        <v>84</v>
      </c>
      <c r="BZ141" s="221"/>
      <c r="CA141" s="221"/>
      <c r="CB141" s="221"/>
      <c r="CC141" s="221"/>
      <c r="CD141" s="221"/>
      <c r="CE141" s="221"/>
      <c r="CF141" s="222"/>
      <c r="CG141" s="220" t="s">
        <v>49</v>
      </c>
      <c r="CH141" s="221"/>
      <c r="CI141" s="222"/>
      <c r="CM141" s="11"/>
      <c r="CN141" s="11"/>
    </row>
    <row r="142" spans="1:92" ht="18" customHeight="1" thickBot="1" x14ac:dyDescent="0.2">
      <c r="B142" s="265" t="s">
        <v>55</v>
      </c>
      <c r="C142" s="208"/>
      <c r="D142" s="208"/>
      <c r="E142" s="208"/>
      <c r="F142" s="209"/>
      <c r="G142" s="207"/>
      <c r="H142" s="208"/>
      <c r="I142" s="208"/>
      <c r="J142" s="208"/>
      <c r="K142" s="208"/>
      <c r="L142" s="208"/>
      <c r="M142" s="208"/>
      <c r="N142" s="209"/>
      <c r="O142" s="207"/>
      <c r="P142" s="208"/>
      <c r="Q142" s="208"/>
      <c r="R142" s="208"/>
      <c r="S142" s="209"/>
      <c r="T142" s="207"/>
      <c r="U142" s="208"/>
      <c r="V142" s="208"/>
      <c r="W142" s="209"/>
      <c r="X142" s="266" t="s">
        <v>215</v>
      </c>
      <c r="Y142" s="267"/>
      <c r="Z142" s="267"/>
      <c r="AA142" s="267"/>
      <c r="AB142" s="267"/>
      <c r="AC142" s="267"/>
      <c r="AD142" s="268"/>
      <c r="AE142" s="207" t="s">
        <v>5</v>
      </c>
      <c r="AF142" s="208"/>
      <c r="AG142" s="208"/>
      <c r="AH142" s="208"/>
      <c r="AI142" s="208"/>
      <c r="AJ142" s="208"/>
      <c r="AK142" s="209"/>
      <c r="AL142" s="207" t="s">
        <v>3</v>
      </c>
      <c r="AM142" s="208"/>
      <c r="AN142" s="208"/>
      <c r="AO142" s="208"/>
      <c r="AP142" s="208"/>
      <c r="AQ142" s="208"/>
      <c r="AR142" s="208"/>
      <c r="AS142" s="209"/>
      <c r="AT142" s="207" t="s">
        <v>49</v>
      </c>
      <c r="AU142" s="208"/>
      <c r="AV142" s="208"/>
      <c r="AW142" s="208"/>
      <c r="AX142" s="209"/>
      <c r="AY142" s="207" t="s">
        <v>53</v>
      </c>
      <c r="AZ142" s="208"/>
      <c r="BA142" s="208"/>
      <c r="BB142" s="208"/>
      <c r="BC142" s="208"/>
      <c r="BD142" s="208"/>
      <c r="BE142" s="209"/>
      <c r="BF142" s="207" t="s">
        <v>57</v>
      </c>
      <c r="BG142" s="208"/>
      <c r="BH142" s="208"/>
      <c r="BI142" s="208"/>
      <c r="BJ142" s="208"/>
      <c r="BK142" s="208"/>
      <c r="BL142" s="208"/>
      <c r="BM142" s="209"/>
      <c r="BN142" s="207"/>
      <c r="BO142" s="208"/>
      <c r="BP142" s="208"/>
      <c r="BQ142" s="208"/>
      <c r="BR142" s="208"/>
      <c r="BS142" s="208"/>
      <c r="BT142" s="208"/>
      <c r="BU142" s="208"/>
      <c r="BV142" s="270"/>
      <c r="BW142" s="140"/>
      <c r="BY142" s="16" t="s">
        <v>92</v>
      </c>
      <c r="BZ142" s="7" t="s">
        <v>85</v>
      </c>
      <c r="CA142" s="7" t="s">
        <v>86</v>
      </c>
      <c r="CB142" s="7" t="s">
        <v>87</v>
      </c>
      <c r="CC142" s="7" t="s">
        <v>88</v>
      </c>
      <c r="CD142" s="7" t="s">
        <v>89</v>
      </c>
      <c r="CE142" s="7" t="s">
        <v>90</v>
      </c>
      <c r="CF142" s="17" t="s">
        <v>91</v>
      </c>
      <c r="CG142" s="64" t="s">
        <v>116</v>
      </c>
      <c r="CH142" s="65" t="s">
        <v>117</v>
      </c>
      <c r="CI142" s="66" t="s">
        <v>118</v>
      </c>
      <c r="CM142" s="7"/>
      <c r="CN142" s="7"/>
    </row>
    <row r="143" spans="1:92" ht="18" hidden="1" customHeight="1" thickBot="1" x14ac:dyDescent="0.2">
      <c r="B143" s="155"/>
      <c r="C143" s="156"/>
      <c r="D143" s="156"/>
      <c r="E143" s="156"/>
      <c r="F143" s="157"/>
      <c r="G143" s="158"/>
      <c r="H143" s="156"/>
      <c r="I143" s="156"/>
      <c r="J143" s="156"/>
      <c r="K143" s="156"/>
      <c r="L143" s="156"/>
      <c r="M143" s="156"/>
      <c r="N143" s="157"/>
      <c r="O143" s="158"/>
      <c r="P143" s="156"/>
      <c r="Q143" s="156"/>
      <c r="R143" s="156"/>
      <c r="S143" s="157"/>
      <c r="T143" s="158"/>
      <c r="U143" s="156"/>
      <c r="V143" s="156"/>
      <c r="W143" s="157"/>
      <c r="X143" s="159"/>
      <c r="Y143" s="160"/>
      <c r="Z143" s="160"/>
      <c r="AA143" s="160"/>
      <c r="AB143" s="160"/>
      <c r="AC143" s="160"/>
      <c r="AD143" s="161"/>
      <c r="AE143" s="158"/>
      <c r="AF143" s="156"/>
      <c r="AG143" s="156"/>
      <c r="AH143" s="156"/>
      <c r="AI143" s="156"/>
      <c r="AJ143" s="156"/>
      <c r="AK143" s="157"/>
      <c r="AL143" s="158"/>
      <c r="AM143" s="156"/>
      <c r="AN143" s="156"/>
      <c r="AO143" s="156"/>
      <c r="AP143" s="156"/>
      <c r="AQ143" s="156"/>
      <c r="AR143" s="156"/>
      <c r="AS143" s="157"/>
      <c r="AT143" s="158"/>
      <c r="AU143" s="156"/>
      <c r="AV143" s="156"/>
      <c r="AW143" s="156"/>
      <c r="AX143" s="157"/>
      <c r="AY143" s="158"/>
      <c r="AZ143" s="156"/>
      <c r="BA143" s="156"/>
      <c r="BB143" s="156"/>
      <c r="BC143" s="156"/>
      <c r="BD143" s="156"/>
      <c r="BE143" s="157"/>
      <c r="BF143" s="158"/>
      <c r="BG143" s="156"/>
      <c r="BH143" s="156"/>
      <c r="BI143" s="156"/>
      <c r="BJ143" s="156"/>
      <c r="BK143" s="156"/>
      <c r="BL143" s="156"/>
      <c r="BM143" s="157"/>
      <c r="BN143" s="158"/>
      <c r="BO143" s="156"/>
      <c r="BP143" s="156"/>
      <c r="BQ143" s="156"/>
      <c r="BR143" s="156"/>
      <c r="BS143" s="156"/>
      <c r="BT143" s="156"/>
      <c r="BU143" s="156"/>
      <c r="BV143" s="162"/>
      <c r="BW143" s="140"/>
      <c r="BY143" s="32"/>
      <c r="BZ143" s="33"/>
      <c r="CA143" s="33"/>
      <c r="CB143" s="33"/>
      <c r="CC143" s="33"/>
      <c r="CD143" s="33"/>
      <c r="CE143" s="33"/>
      <c r="CF143" s="13"/>
      <c r="CG143" s="68"/>
      <c r="CH143" s="69"/>
      <c r="CI143" s="70"/>
      <c r="CM143" s="10"/>
      <c r="CN143" s="13"/>
    </row>
    <row r="144" spans="1:92" ht="30" customHeight="1" x14ac:dyDescent="0.15">
      <c r="A144" s="5" t="str">
        <f>IF(B144=0,"",A134+1)</f>
        <v/>
      </c>
      <c r="B144" s="262"/>
      <c r="C144" s="263"/>
      <c r="D144" s="263"/>
      <c r="E144" s="263"/>
      <c r="F144" s="264"/>
      <c r="G144" s="201"/>
      <c r="H144" s="202"/>
      <c r="I144" s="202"/>
      <c r="J144" s="202"/>
      <c r="K144" s="202"/>
      <c r="L144" s="202"/>
      <c r="M144" s="202"/>
      <c r="N144" s="203"/>
      <c r="O144" s="217" t="str">
        <f t="shared" ref="O144:O168" si="66">IF(G144=0,"",DATEDIF(G144,$AL$2,"Y"))</f>
        <v/>
      </c>
      <c r="P144" s="218"/>
      <c r="Q144" s="218"/>
      <c r="R144" s="218"/>
      <c r="S144" s="219"/>
      <c r="T144" s="198"/>
      <c r="U144" s="199"/>
      <c r="V144" s="199"/>
      <c r="W144" s="200"/>
      <c r="X144" s="198"/>
      <c r="Y144" s="199"/>
      <c r="Z144" s="199"/>
      <c r="AA144" s="199"/>
      <c r="AB144" s="199"/>
      <c r="AC144" s="199"/>
      <c r="AD144" s="200"/>
      <c r="AE144" s="198"/>
      <c r="AF144" s="199"/>
      <c r="AG144" s="199"/>
      <c r="AH144" s="199"/>
      <c r="AI144" s="199"/>
      <c r="AJ144" s="199"/>
      <c r="AK144" s="200"/>
      <c r="AL144" s="201"/>
      <c r="AM144" s="202"/>
      <c r="AN144" s="202"/>
      <c r="AO144" s="202"/>
      <c r="AP144" s="202"/>
      <c r="AQ144" s="202"/>
      <c r="AR144" s="202"/>
      <c r="AS144" s="203"/>
      <c r="AT144" s="217" t="str">
        <f>IF(AL144=0,"",DATEDIF(G144,AL144,"Y"))</f>
        <v/>
      </c>
      <c r="AU144" s="218"/>
      <c r="AV144" s="218"/>
      <c r="AW144" s="218"/>
      <c r="AX144" s="219"/>
      <c r="AY144" s="214"/>
      <c r="AZ144" s="215"/>
      <c r="BA144" s="215"/>
      <c r="BB144" s="215"/>
      <c r="BC144" s="215"/>
      <c r="BD144" s="215"/>
      <c r="BE144" s="216"/>
      <c r="BF144" s="192"/>
      <c r="BG144" s="193"/>
      <c r="BH144" s="193"/>
      <c r="BI144" s="193"/>
      <c r="BJ144" s="193"/>
      <c r="BK144" s="193"/>
      <c r="BL144" s="193"/>
      <c r="BM144" s="194"/>
      <c r="BN144" s="195"/>
      <c r="BO144" s="196"/>
      <c r="BP144" s="196"/>
      <c r="BQ144" s="196"/>
      <c r="BR144" s="196"/>
      <c r="BS144" s="196"/>
      <c r="BT144" s="196"/>
      <c r="BU144" s="196"/>
      <c r="BV144" s="197"/>
      <c r="BW144" s="139" t="str">
        <f>IF(BY144+BZ144+CA144+CB144+CC144+CD144+CE144+CF144=8,"",IF(BY144+BZ144+CA144+CB144+CC144+CD144+CE144+CF144=0,"","未記入項目あり"))</f>
        <v/>
      </c>
      <c r="BX144" s="4"/>
      <c r="BY144" s="16">
        <f>IF(B144=0,0,1)</f>
        <v>0</v>
      </c>
      <c r="BZ144" s="7">
        <f>IF(G144=0,0,1)</f>
        <v>0</v>
      </c>
      <c r="CA144" s="7">
        <f>IF(T144=0,0,1)</f>
        <v>0</v>
      </c>
      <c r="CB144" s="7">
        <f>IF(X144=0,0,1)</f>
        <v>0</v>
      </c>
      <c r="CC144" s="7">
        <f>IF(AE144=0,0,1)</f>
        <v>0</v>
      </c>
      <c r="CD144" s="7">
        <f>IF(AL144=0,0,1)</f>
        <v>0</v>
      </c>
      <c r="CE144" s="7">
        <f>IF(AY144=0,0,1)</f>
        <v>0</v>
      </c>
      <c r="CF144" s="8">
        <f>IF(BF144=0,0,1)</f>
        <v>0</v>
      </c>
      <c r="CG144" s="74" t="str">
        <f>IF(G144=0,"",DATEDIF(G144,$AL$2,"Y"))</f>
        <v/>
      </c>
      <c r="CH144" s="75" t="str">
        <f>IF(G144=0,"",DATEDIF(G144,$AL$2,"YM"))</f>
        <v/>
      </c>
      <c r="CI144" s="87" t="str">
        <f>IF(G144=0,"",DATEDIF(G144,$AL$2,"MD"))</f>
        <v/>
      </c>
      <c r="CJ144" s="88" t="s">
        <v>58</v>
      </c>
      <c r="CK144" s="78" t="s">
        <v>72</v>
      </c>
      <c r="CM144" s="7" t="str">
        <f>IF(B144=0,"",B144)</f>
        <v/>
      </c>
      <c r="CN144" s="7" t="str">
        <f>IF(CM144="","",IF(COUNTIF(CM144:$CM$168,CM144)&gt;1,0,1))</f>
        <v/>
      </c>
    </row>
    <row r="145" spans="1:92" ht="30" customHeight="1" x14ac:dyDescent="0.15">
      <c r="A145" s="5" t="str">
        <f t="shared" ref="A145:A168" si="67">IF(B145=0,"",A144+1)</f>
        <v/>
      </c>
      <c r="B145" s="262"/>
      <c r="C145" s="263"/>
      <c r="D145" s="263"/>
      <c r="E145" s="263"/>
      <c r="F145" s="264"/>
      <c r="G145" s="201"/>
      <c r="H145" s="202"/>
      <c r="I145" s="202"/>
      <c r="J145" s="202"/>
      <c r="K145" s="202"/>
      <c r="L145" s="202"/>
      <c r="M145" s="202"/>
      <c r="N145" s="203"/>
      <c r="O145" s="217" t="str">
        <f t="shared" si="66"/>
        <v/>
      </c>
      <c r="P145" s="218"/>
      <c r="Q145" s="218"/>
      <c r="R145" s="218"/>
      <c r="S145" s="219"/>
      <c r="T145" s="198"/>
      <c r="U145" s="199"/>
      <c r="V145" s="199"/>
      <c r="W145" s="200"/>
      <c r="X145" s="198"/>
      <c r="Y145" s="199"/>
      <c r="Z145" s="199"/>
      <c r="AA145" s="199"/>
      <c r="AB145" s="199"/>
      <c r="AC145" s="199"/>
      <c r="AD145" s="200"/>
      <c r="AE145" s="198"/>
      <c r="AF145" s="199"/>
      <c r="AG145" s="199"/>
      <c r="AH145" s="199"/>
      <c r="AI145" s="199"/>
      <c r="AJ145" s="199"/>
      <c r="AK145" s="200"/>
      <c r="AL145" s="201"/>
      <c r="AM145" s="202"/>
      <c r="AN145" s="202"/>
      <c r="AO145" s="202"/>
      <c r="AP145" s="202"/>
      <c r="AQ145" s="202"/>
      <c r="AR145" s="202"/>
      <c r="AS145" s="203"/>
      <c r="AT145" s="217" t="str">
        <f t="shared" ref="AT145:AT168" si="68">IF(AL145=0,"",DATEDIF(G145,AL145,"Y"))</f>
        <v/>
      </c>
      <c r="AU145" s="218"/>
      <c r="AV145" s="218"/>
      <c r="AW145" s="218"/>
      <c r="AX145" s="219"/>
      <c r="AY145" s="214"/>
      <c r="AZ145" s="215"/>
      <c r="BA145" s="215"/>
      <c r="BB145" s="215"/>
      <c r="BC145" s="215"/>
      <c r="BD145" s="215"/>
      <c r="BE145" s="216"/>
      <c r="BF145" s="192"/>
      <c r="BG145" s="193"/>
      <c r="BH145" s="193"/>
      <c r="BI145" s="193"/>
      <c r="BJ145" s="193"/>
      <c r="BK145" s="193"/>
      <c r="BL145" s="193"/>
      <c r="BM145" s="194"/>
      <c r="BN145" s="195"/>
      <c r="BO145" s="196"/>
      <c r="BP145" s="196"/>
      <c r="BQ145" s="196"/>
      <c r="BR145" s="196"/>
      <c r="BS145" s="196"/>
      <c r="BT145" s="196"/>
      <c r="BU145" s="196"/>
      <c r="BV145" s="197"/>
      <c r="BW145" s="139" t="str">
        <f t="shared" ref="BW145:BW168" si="69">IF(BY145+BZ145+CA145+CB145+CC145+CD145+CE145+CF145=8,"",IF(BY145+BZ145+CA145+CB145+CC145+CD145+CE145+CF145=0,"","未記入項目あり"))</f>
        <v/>
      </c>
      <c r="BX145" s="4"/>
      <c r="BY145" s="16">
        <f t="shared" ref="BY145:BY168" si="70">IF(B145=0,0,1)</f>
        <v>0</v>
      </c>
      <c r="BZ145" s="7">
        <f t="shared" ref="BZ145:BZ168" si="71">IF(G145=0,0,1)</f>
        <v>0</v>
      </c>
      <c r="CA145" s="7">
        <f t="shared" ref="CA145:CA168" si="72">IF(T145=0,0,1)</f>
        <v>0</v>
      </c>
      <c r="CB145" s="7">
        <f t="shared" ref="CB145:CB168" si="73">IF(X145=0,0,1)</f>
        <v>0</v>
      </c>
      <c r="CC145" s="7">
        <f t="shared" ref="CC145:CC168" si="74">IF(AE145=0,0,1)</f>
        <v>0</v>
      </c>
      <c r="CD145" s="7">
        <f t="shared" ref="CD145:CD168" si="75">IF(AL145=0,0,1)</f>
        <v>0</v>
      </c>
      <c r="CE145" s="7">
        <f t="shared" ref="CE145:CE168" si="76">IF(AY145=0,0,1)</f>
        <v>0</v>
      </c>
      <c r="CF145" s="8">
        <f t="shared" ref="CF145:CF168" si="77">IF(BF145=0,0,1)</f>
        <v>0</v>
      </c>
      <c r="CG145" s="79" t="str">
        <f t="shared" ref="CG145:CG168" si="78">IF(G145=0,"",DATEDIF(G145,$AL$2,"Y"))</f>
        <v/>
      </c>
      <c r="CH145" s="80" t="str">
        <f t="shared" ref="CH145:CH168" si="79">IF(G145=0,"",DATEDIF(G145,$AL$2,"YM"))</f>
        <v/>
      </c>
      <c r="CI145" s="89" t="str">
        <f t="shared" ref="CI145:CI168" si="80">IF(G145=0,"",DATEDIF(G145,$AL$2,"MD"))</f>
        <v/>
      </c>
      <c r="CJ145" s="90" t="s">
        <v>59</v>
      </c>
      <c r="CK145" s="52" t="s">
        <v>73</v>
      </c>
      <c r="CM145" s="7" t="str">
        <f t="shared" ref="CM145:CM168" si="81">IF(B145=0,"",B145)</f>
        <v/>
      </c>
      <c r="CN145" s="7" t="str">
        <f>IF(CM145="","",IF(COUNTIF(CM145:$CM$168,CM145)&gt;1,0,1))</f>
        <v/>
      </c>
    </row>
    <row r="146" spans="1:92" ht="30" customHeight="1" x14ac:dyDescent="0.15">
      <c r="A146" s="5" t="str">
        <f t="shared" si="67"/>
        <v/>
      </c>
      <c r="B146" s="262"/>
      <c r="C146" s="263"/>
      <c r="D146" s="263"/>
      <c r="E146" s="263"/>
      <c r="F146" s="264"/>
      <c r="G146" s="201"/>
      <c r="H146" s="202"/>
      <c r="I146" s="202"/>
      <c r="J146" s="202"/>
      <c r="K146" s="202"/>
      <c r="L146" s="202"/>
      <c r="M146" s="202"/>
      <c r="N146" s="203"/>
      <c r="O146" s="217" t="str">
        <f t="shared" si="66"/>
        <v/>
      </c>
      <c r="P146" s="218"/>
      <c r="Q146" s="218"/>
      <c r="R146" s="218"/>
      <c r="S146" s="219"/>
      <c r="T146" s="198"/>
      <c r="U146" s="199"/>
      <c r="V146" s="199"/>
      <c r="W146" s="200"/>
      <c r="X146" s="198"/>
      <c r="Y146" s="199"/>
      <c r="Z146" s="199"/>
      <c r="AA146" s="199"/>
      <c r="AB146" s="199"/>
      <c r="AC146" s="199"/>
      <c r="AD146" s="200"/>
      <c r="AE146" s="198"/>
      <c r="AF146" s="199"/>
      <c r="AG146" s="199"/>
      <c r="AH146" s="199"/>
      <c r="AI146" s="199"/>
      <c r="AJ146" s="199"/>
      <c r="AK146" s="200"/>
      <c r="AL146" s="201"/>
      <c r="AM146" s="202"/>
      <c r="AN146" s="202"/>
      <c r="AO146" s="202"/>
      <c r="AP146" s="202"/>
      <c r="AQ146" s="202"/>
      <c r="AR146" s="202"/>
      <c r="AS146" s="203"/>
      <c r="AT146" s="217" t="str">
        <f t="shared" si="68"/>
        <v/>
      </c>
      <c r="AU146" s="218"/>
      <c r="AV146" s="218"/>
      <c r="AW146" s="218"/>
      <c r="AX146" s="219"/>
      <c r="AY146" s="214"/>
      <c r="AZ146" s="215"/>
      <c r="BA146" s="215"/>
      <c r="BB146" s="215"/>
      <c r="BC146" s="215"/>
      <c r="BD146" s="215"/>
      <c r="BE146" s="216"/>
      <c r="BF146" s="192"/>
      <c r="BG146" s="193"/>
      <c r="BH146" s="193"/>
      <c r="BI146" s="193"/>
      <c r="BJ146" s="193"/>
      <c r="BK146" s="193"/>
      <c r="BL146" s="193"/>
      <c r="BM146" s="194"/>
      <c r="BN146" s="195"/>
      <c r="BO146" s="196"/>
      <c r="BP146" s="196"/>
      <c r="BQ146" s="196"/>
      <c r="BR146" s="196"/>
      <c r="BS146" s="196"/>
      <c r="BT146" s="196"/>
      <c r="BU146" s="196"/>
      <c r="BV146" s="197"/>
      <c r="BW146" s="139" t="str">
        <f t="shared" si="69"/>
        <v/>
      </c>
      <c r="BX146" s="4"/>
      <c r="BY146" s="16">
        <f t="shared" si="70"/>
        <v>0</v>
      </c>
      <c r="BZ146" s="7">
        <f t="shared" si="71"/>
        <v>0</v>
      </c>
      <c r="CA146" s="7">
        <f t="shared" si="72"/>
        <v>0</v>
      </c>
      <c r="CB146" s="7">
        <f t="shared" si="73"/>
        <v>0</v>
      </c>
      <c r="CC146" s="7">
        <f t="shared" si="74"/>
        <v>0</v>
      </c>
      <c r="CD146" s="7">
        <f t="shared" si="75"/>
        <v>0</v>
      </c>
      <c r="CE146" s="7">
        <f t="shared" si="76"/>
        <v>0</v>
      </c>
      <c r="CF146" s="8">
        <f t="shared" si="77"/>
        <v>0</v>
      </c>
      <c r="CG146" s="79" t="str">
        <f t="shared" si="78"/>
        <v/>
      </c>
      <c r="CH146" s="80" t="str">
        <f t="shared" si="79"/>
        <v/>
      </c>
      <c r="CI146" s="89" t="str">
        <f t="shared" si="80"/>
        <v/>
      </c>
      <c r="CJ146" s="90" t="s">
        <v>60</v>
      </c>
      <c r="CK146" s="52" t="s">
        <v>74</v>
      </c>
      <c r="CM146" s="7" t="str">
        <f t="shared" si="81"/>
        <v/>
      </c>
      <c r="CN146" s="7" t="str">
        <f>IF(CM146="","",IF(COUNTIF(CM146:$CM$168,CM146)&gt;1,0,1))</f>
        <v/>
      </c>
    </row>
    <row r="147" spans="1:92" ht="30" customHeight="1" x14ac:dyDescent="0.15">
      <c r="A147" s="5" t="str">
        <f t="shared" si="67"/>
        <v/>
      </c>
      <c r="B147" s="262"/>
      <c r="C147" s="263"/>
      <c r="D147" s="263"/>
      <c r="E147" s="263"/>
      <c r="F147" s="264"/>
      <c r="G147" s="201"/>
      <c r="H147" s="202"/>
      <c r="I147" s="202"/>
      <c r="J147" s="202"/>
      <c r="K147" s="202"/>
      <c r="L147" s="202"/>
      <c r="M147" s="202"/>
      <c r="N147" s="203"/>
      <c r="O147" s="217" t="str">
        <f t="shared" si="66"/>
        <v/>
      </c>
      <c r="P147" s="218"/>
      <c r="Q147" s="218"/>
      <c r="R147" s="218"/>
      <c r="S147" s="219"/>
      <c r="T147" s="198"/>
      <c r="U147" s="199"/>
      <c r="V147" s="199"/>
      <c r="W147" s="200"/>
      <c r="X147" s="198"/>
      <c r="Y147" s="199"/>
      <c r="Z147" s="199"/>
      <c r="AA147" s="199"/>
      <c r="AB147" s="199"/>
      <c r="AC147" s="199"/>
      <c r="AD147" s="200"/>
      <c r="AE147" s="198"/>
      <c r="AF147" s="199"/>
      <c r="AG147" s="199"/>
      <c r="AH147" s="199"/>
      <c r="AI147" s="199"/>
      <c r="AJ147" s="199"/>
      <c r="AK147" s="200"/>
      <c r="AL147" s="201"/>
      <c r="AM147" s="202"/>
      <c r="AN147" s="202"/>
      <c r="AO147" s="202"/>
      <c r="AP147" s="202"/>
      <c r="AQ147" s="202"/>
      <c r="AR147" s="202"/>
      <c r="AS147" s="203"/>
      <c r="AT147" s="217" t="str">
        <f t="shared" si="68"/>
        <v/>
      </c>
      <c r="AU147" s="218"/>
      <c r="AV147" s="218"/>
      <c r="AW147" s="218"/>
      <c r="AX147" s="219"/>
      <c r="AY147" s="214"/>
      <c r="AZ147" s="215"/>
      <c r="BA147" s="215"/>
      <c r="BB147" s="215"/>
      <c r="BC147" s="215"/>
      <c r="BD147" s="215"/>
      <c r="BE147" s="216"/>
      <c r="BF147" s="192"/>
      <c r="BG147" s="193"/>
      <c r="BH147" s="193"/>
      <c r="BI147" s="193"/>
      <c r="BJ147" s="193"/>
      <c r="BK147" s="193"/>
      <c r="BL147" s="193"/>
      <c r="BM147" s="194"/>
      <c r="BN147" s="195"/>
      <c r="BO147" s="196"/>
      <c r="BP147" s="196"/>
      <c r="BQ147" s="196"/>
      <c r="BR147" s="196"/>
      <c r="BS147" s="196"/>
      <c r="BT147" s="196"/>
      <c r="BU147" s="196"/>
      <c r="BV147" s="197"/>
      <c r="BW147" s="139" t="str">
        <f t="shared" si="69"/>
        <v/>
      </c>
      <c r="BX147" s="4"/>
      <c r="BY147" s="16">
        <f t="shared" si="70"/>
        <v>0</v>
      </c>
      <c r="BZ147" s="7">
        <f t="shared" si="71"/>
        <v>0</v>
      </c>
      <c r="CA147" s="7">
        <f t="shared" si="72"/>
        <v>0</v>
      </c>
      <c r="CB147" s="7">
        <f t="shared" si="73"/>
        <v>0</v>
      </c>
      <c r="CC147" s="7">
        <f t="shared" si="74"/>
        <v>0</v>
      </c>
      <c r="CD147" s="7">
        <f t="shared" si="75"/>
        <v>0</v>
      </c>
      <c r="CE147" s="7">
        <f t="shared" si="76"/>
        <v>0</v>
      </c>
      <c r="CF147" s="8">
        <f t="shared" si="77"/>
        <v>0</v>
      </c>
      <c r="CG147" s="79" t="str">
        <f t="shared" si="78"/>
        <v/>
      </c>
      <c r="CH147" s="80" t="str">
        <f t="shared" si="79"/>
        <v/>
      </c>
      <c r="CI147" s="89" t="str">
        <f t="shared" si="80"/>
        <v/>
      </c>
      <c r="CJ147" s="90" t="s">
        <v>75</v>
      </c>
      <c r="CK147" s="52" t="s">
        <v>69</v>
      </c>
      <c r="CM147" s="7" t="str">
        <f t="shared" si="81"/>
        <v/>
      </c>
      <c r="CN147" s="7" t="str">
        <f>IF(CM147="","",IF(COUNTIF(CM147:$CM$168,CM147)&gt;1,0,1))</f>
        <v/>
      </c>
    </row>
    <row r="148" spans="1:92" ht="30" customHeight="1" thickBot="1" x14ac:dyDescent="0.2">
      <c r="A148" s="5" t="str">
        <f t="shared" si="67"/>
        <v/>
      </c>
      <c r="B148" s="262"/>
      <c r="C148" s="263"/>
      <c r="D148" s="263"/>
      <c r="E148" s="263"/>
      <c r="F148" s="264"/>
      <c r="G148" s="201"/>
      <c r="H148" s="202"/>
      <c r="I148" s="202"/>
      <c r="J148" s="202"/>
      <c r="K148" s="202"/>
      <c r="L148" s="202"/>
      <c r="M148" s="202"/>
      <c r="N148" s="203"/>
      <c r="O148" s="217" t="str">
        <f t="shared" si="66"/>
        <v/>
      </c>
      <c r="P148" s="218"/>
      <c r="Q148" s="218"/>
      <c r="R148" s="218"/>
      <c r="S148" s="219"/>
      <c r="T148" s="198"/>
      <c r="U148" s="199"/>
      <c r="V148" s="199"/>
      <c r="W148" s="200"/>
      <c r="X148" s="198"/>
      <c r="Y148" s="199"/>
      <c r="Z148" s="199"/>
      <c r="AA148" s="199"/>
      <c r="AB148" s="199"/>
      <c r="AC148" s="199"/>
      <c r="AD148" s="200"/>
      <c r="AE148" s="198"/>
      <c r="AF148" s="199"/>
      <c r="AG148" s="199"/>
      <c r="AH148" s="199"/>
      <c r="AI148" s="199"/>
      <c r="AJ148" s="199"/>
      <c r="AK148" s="200"/>
      <c r="AL148" s="201"/>
      <c r="AM148" s="202"/>
      <c r="AN148" s="202"/>
      <c r="AO148" s="202"/>
      <c r="AP148" s="202"/>
      <c r="AQ148" s="202"/>
      <c r="AR148" s="202"/>
      <c r="AS148" s="203"/>
      <c r="AT148" s="217" t="str">
        <f t="shared" si="68"/>
        <v/>
      </c>
      <c r="AU148" s="218"/>
      <c r="AV148" s="218"/>
      <c r="AW148" s="218"/>
      <c r="AX148" s="219"/>
      <c r="AY148" s="214"/>
      <c r="AZ148" s="215"/>
      <c r="BA148" s="215"/>
      <c r="BB148" s="215"/>
      <c r="BC148" s="215"/>
      <c r="BD148" s="215"/>
      <c r="BE148" s="216"/>
      <c r="BF148" s="192"/>
      <c r="BG148" s="193"/>
      <c r="BH148" s="193"/>
      <c r="BI148" s="193"/>
      <c r="BJ148" s="193"/>
      <c r="BK148" s="193"/>
      <c r="BL148" s="193"/>
      <c r="BM148" s="194"/>
      <c r="BN148" s="195"/>
      <c r="BO148" s="196"/>
      <c r="BP148" s="196"/>
      <c r="BQ148" s="196"/>
      <c r="BR148" s="196"/>
      <c r="BS148" s="196"/>
      <c r="BT148" s="196"/>
      <c r="BU148" s="196"/>
      <c r="BV148" s="197"/>
      <c r="BW148" s="139" t="str">
        <f t="shared" si="69"/>
        <v/>
      </c>
      <c r="BX148" s="4"/>
      <c r="BY148" s="16">
        <f t="shared" si="70"/>
        <v>0</v>
      </c>
      <c r="BZ148" s="7">
        <f t="shared" si="71"/>
        <v>0</v>
      </c>
      <c r="CA148" s="7">
        <f t="shared" si="72"/>
        <v>0</v>
      </c>
      <c r="CB148" s="7">
        <f t="shared" si="73"/>
        <v>0</v>
      </c>
      <c r="CC148" s="7">
        <f t="shared" si="74"/>
        <v>0</v>
      </c>
      <c r="CD148" s="7">
        <f t="shared" si="75"/>
        <v>0</v>
      </c>
      <c r="CE148" s="7">
        <f t="shared" si="76"/>
        <v>0</v>
      </c>
      <c r="CF148" s="8">
        <f t="shared" si="77"/>
        <v>0</v>
      </c>
      <c r="CG148" s="79" t="str">
        <f t="shared" si="78"/>
        <v/>
      </c>
      <c r="CH148" s="80" t="str">
        <f t="shared" si="79"/>
        <v/>
      </c>
      <c r="CI148" s="89" t="str">
        <f t="shared" si="80"/>
        <v/>
      </c>
      <c r="CJ148" s="90" t="s">
        <v>61</v>
      </c>
      <c r="CK148" s="54" t="s">
        <v>70</v>
      </c>
      <c r="CM148" s="7" t="str">
        <f t="shared" si="81"/>
        <v/>
      </c>
      <c r="CN148" s="7" t="str">
        <f>IF(CM148="","",IF(COUNTIF(CM148:$CM$168,CM148)&gt;1,0,1))</f>
        <v/>
      </c>
    </row>
    <row r="149" spans="1:92" ht="30" customHeight="1" x14ac:dyDescent="0.15">
      <c r="A149" s="5" t="str">
        <f t="shared" si="67"/>
        <v/>
      </c>
      <c r="B149" s="262"/>
      <c r="C149" s="263"/>
      <c r="D149" s="263"/>
      <c r="E149" s="263"/>
      <c r="F149" s="264"/>
      <c r="G149" s="201"/>
      <c r="H149" s="202"/>
      <c r="I149" s="202"/>
      <c r="J149" s="202"/>
      <c r="K149" s="202"/>
      <c r="L149" s="202"/>
      <c r="M149" s="202"/>
      <c r="N149" s="203"/>
      <c r="O149" s="217" t="str">
        <f t="shared" si="66"/>
        <v/>
      </c>
      <c r="P149" s="218"/>
      <c r="Q149" s="218"/>
      <c r="R149" s="218"/>
      <c r="S149" s="219"/>
      <c r="T149" s="198"/>
      <c r="U149" s="199"/>
      <c r="V149" s="199"/>
      <c r="W149" s="200"/>
      <c r="X149" s="198"/>
      <c r="Y149" s="199"/>
      <c r="Z149" s="199"/>
      <c r="AA149" s="199"/>
      <c r="AB149" s="199"/>
      <c r="AC149" s="199"/>
      <c r="AD149" s="200"/>
      <c r="AE149" s="198"/>
      <c r="AF149" s="199"/>
      <c r="AG149" s="199"/>
      <c r="AH149" s="199"/>
      <c r="AI149" s="199"/>
      <c r="AJ149" s="199"/>
      <c r="AK149" s="200"/>
      <c r="AL149" s="201"/>
      <c r="AM149" s="202"/>
      <c r="AN149" s="202"/>
      <c r="AO149" s="202"/>
      <c r="AP149" s="202"/>
      <c r="AQ149" s="202"/>
      <c r="AR149" s="202"/>
      <c r="AS149" s="203"/>
      <c r="AT149" s="217" t="str">
        <f t="shared" si="68"/>
        <v/>
      </c>
      <c r="AU149" s="218"/>
      <c r="AV149" s="218"/>
      <c r="AW149" s="218"/>
      <c r="AX149" s="219"/>
      <c r="AY149" s="214"/>
      <c r="AZ149" s="215"/>
      <c r="BA149" s="215"/>
      <c r="BB149" s="215"/>
      <c r="BC149" s="215"/>
      <c r="BD149" s="215"/>
      <c r="BE149" s="216"/>
      <c r="BF149" s="192"/>
      <c r="BG149" s="193"/>
      <c r="BH149" s="193"/>
      <c r="BI149" s="193"/>
      <c r="BJ149" s="193"/>
      <c r="BK149" s="193"/>
      <c r="BL149" s="193"/>
      <c r="BM149" s="194"/>
      <c r="BN149" s="195"/>
      <c r="BO149" s="196"/>
      <c r="BP149" s="196"/>
      <c r="BQ149" s="196"/>
      <c r="BR149" s="196"/>
      <c r="BS149" s="196"/>
      <c r="BT149" s="196"/>
      <c r="BU149" s="196"/>
      <c r="BV149" s="197"/>
      <c r="BW149" s="139" t="str">
        <f t="shared" si="69"/>
        <v/>
      </c>
      <c r="BX149" s="4"/>
      <c r="BY149" s="16">
        <f t="shared" si="70"/>
        <v>0</v>
      </c>
      <c r="BZ149" s="7">
        <f t="shared" si="71"/>
        <v>0</v>
      </c>
      <c r="CA149" s="7">
        <f t="shared" si="72"/>
        <v>0</v>
      </c>
      <c r="CB149" s="7">
        <f t="shared" si="73"/>
        <v>0</v>
      </c>
      <c r="CC149" s="7">
        <f t="shared" si="74"/>
        <v>0</v>
      </c>
      <c r="CD149" s="7">
        <f t="shared" si="75"/>
        <v>0</v>
      </c>
      <c r="CE149" s="7">
        <f t="shared" si="76"/>
        <v>0</v>
      </c>
      <c r="CF149" s="8">
        <f t="shared" si="77"/>
        <v>0</v>
      </c>
      <c r="CG149" s="79" t="str">
        <f t="shared" si="78"/>
        <v/>
      </c>
      <c r="CH149" s="80" t="str">
        <f t="shared" si="79"/>
        <v/>
      </c>
      <c r="CI149" s="89" t="str">
        <f t="shared" si="80"/>
        <v/>
      </c>
      <c r="CJ149" s="52" t="s">
        <v>62</v>
      </c>
      <c r="CM149" s="7" t="str">
        <f t="shared" si="81"/>
        <v/>
      </c>
      <c r="CN149" s="7" t="str">
        <f>IF(CM149="","",IF(COUNTIF(CM149:$CM$168,CM149)&gt;1,0,1))</f>
        <v/>
      </c>
    </row>
    <row r="150" spans="1:92" ht="30" customHeight="1" x14ac:dyDescent="0.15">
      <c r="A150" s="5" t="str">
        <f t="shared" si="67"/>
        <v/>
      </c>
      <c r="B150" s="262"/>
      <c r="C150" s="263"/>
      <c r="D150" s="263"/>
      <c r="E150" s="263"/>
      <c r="F150" s="264"/>
      <c r="G150" s="201"/>
      <c r="H150" s="202"/>
      <c r="I150" s="202"/>
      <c r="J150" s="202"/>
      <c r="K150" s="202"/>
      <c r="L150" s="202"/>
      <c r="M150" s="202"/>
      <c r="N150" s="203"/>
      <c r="O150" s="217" t="str">
        <f t="shared" si="66"/>
        <v/>
      </c>
      <c r="P150" s="218"/>
      <c r="Q150" s="218"/>
      <c r="R150" s="218"/>
      <c r="S150" s="219"/>
      <c r="T150" s="198"/>
      <c r="U150" s="199"/>
      <c r="V150" s="199"/>
      <c r="W150" s="200"/>
      <c r="X150" s="198"/>
      <c r="Y150" s="199"/>
      <c r="Z150" s="199"/>
      <c r="AA150" s="199"/>
      <c r="AB150" s="199"/>
      <c r="AC150" s="199"/>
      <c r="AD150" s="200"/>
      <c r="AE150" s="198"/>
      <c r="AF150" s="199"/>
      <c r="AG150" s="199"/>
      <c r="AH150" s="199"/>
      <c r="AI150" s="199"/>
      <c r="AJ150" s="199"/>
      <c r="AK150" s="200"/>
      <c r="AL150" s="201"/>
      <c r="AM150" s="202"/>
      <c r="AN150" s="202"/>
      <c r="AO150" s="202"/>
      <c r="AP150" s="202"/>
      <c r="AQ150" s="202"/>
      <c r="AR150" s="202"/>
      <c r="AS150" s="203"/>
      <c r="AT150" s="217" t="str">
        <f t="shared" si="68"/>
        <v/>
      </c>
      <c r="AU150" s="218"/>
      <c r="AV150" s="218"/>
      <c r="AW150" s="218"/>
      <c r="AX150" s="219"/>
      <c r="AY150" s="214"/>
      <c r="AZ150" s="215"/>
      <c r="BA150" s="215"/>
      <c r="BB150" s="215"/>
      <c r="BC150" s="215"/>
      <c r="BD150" s="215"/>
      <c r="BE150" s="216"/>
      <c r="BF150" s="192"/>
      <c r="BG150" s="193"/>
      <c r="BH150" s="193"/>
      <c r="BI150" s="193"/>
      <c r="BJ150" s="193"/>
      <c r="BK150" s="193"/>
      <c r="BL150" s="193"/>
      <c r="BM150" s="194"/>
      <c r="BN150" s="195"/>
      <c r="BO150" s="196"/>
      <c r="BP150" s="196"/>
      <c r="BQ150" s="196"/>
      <c r="BR150" s="196"/>
      <c r="BS150" s="196"/>
      <c r="BT150" s="196"/>
      <c r="BU150" s="196"/>
      <c r="BV150" s="197"/>
      <c r="BW150" s="139" t="str">
        <f t="shared" si="69"/>
        <v/>
      </c>
      <c r="BX150" s="4"/>
      <c r="BY150" s="16">
        <f t="shared" si="70"/>
        <v>0</v>
      </c>
      <c r="BZ150" s="7">
        <f t="shared" si="71"/>
        <v>0</v>
      </c>
      <c r="CA150" s="7">
        <f t="shared" si="72"/>
        <v>0</v>
      </c>
      <c r="CB150" s="7">
        <f t="shared" si="73"/>
        <v>0</v>
      </c>
      <c r="CC150" s="7">
        <f t="shared" si="74"/>
        <v>0</v>
      </c>
      <c r="CD150" s="7">
        <f t="shared" si="75"/>
        <v>0</v>
      </c>
      <c r="CE150" s="7">
        <f t="shared" si="76"/>
        <v>0</v>
      </c>
      <c r="CF150" s="8">
        <f t="shared" si="77"/>
        <v>0</v>
      </c>
      <c r="CG150" s="79" t="str">
        <f t="shared" si="78"/>
        <v/>
      </c>
      <c r="CH150" s="80" t="str">
        <f t="shared" si="79"/>
        <v/>
      </c>
      <c r="CI150" s="89" t="str">
        <f t="shared" si="80"/>
        <v/>
      </c>
      <c r="CJ150" s="52" t="s">
        <v>63</v>
      </c>
      <c r="CM150" s="7" t="str">
        <f t="shared" si="81"/>
        <v/>
      </c>
      <c r="CN150" s="7" t="str">
        <f>IF(CM150="","",IF(COUNTIF(CM150:$CM$168,CM150)&gt;1,0,1))</f>
        <v/>
      </c>
    </row>
    <row r="151" spans="1:92" ht="30" customHeight="1" x14ac:dyDescent="0.15">
      <c r="A151" s="5" t="str">
        <f t="shared" si="67"/>
        <v/>
      </c>
      <c r="B151" s="262"/>
      <c r="C151" s="263"/>
      <c r="D151" s="263"/>
      <c r="E151" s="263"/>
      <c r="F151" s="264"/>
      <c r="G151" s="201"/>
      <c r="H151" s="202"/>
      <c r="I151" s="202"/>
      <c r="J151" s="202"/>
      <c r="K151" s="202"/>
      <c r="L151" s="202"/>
      <c r="M151" s="202"/>
      <c r="N151" s="203"/>
      <c r="O151" s="217" t="str">
        <f t="shared" si="66"/>
        <v/>
      </c>
      <c r="P151" s="218"/>
      <c r="Q151" s="218"/>
      <c r="R151" s="218"/>
      <c r="S151" s="219"/>
      <c r="T151" s="198"/>
      <c r="U151" s="199"/>
      <c r="V151" s="199"/>
      <c r="W151" s="200"/>
      <c r="X151" s="198"/>
      <c r="Y151" s="199"/>
      <c r="Z151" s="199"/>
      <c r="AA151" s="199"/>
      <c r="AB151" s="199"/>
      <c r="AC151" s="199"/>
      <c r="AD151" s="200"/>
      <c r="AE151" s="198"/>
      <c r="AF151" s="199"/>
      <c r="AG151" s="199"/>
      <c r="AH151" s="199"/>
      <c r="AI151" s="199"/>
      <c r="AJ151" s="199"/>
      <c r="AK151" s="200"/>
      <c r="AL151" s="201"/>
      <c r="AM151" s="202"/>
      <c r="AN151" s="202"/>
      <c r="AO151" s="202"/>
      <c r="AP151" s="202"/>
      <c r="AQ151" s="202"/>
      <c r="AR151" s="202"/>
      <c r="AS151" s="203"/>
      <c r="AT151" s="217" t="str">
        <f t="shared" si="68"/>
        <v/>
      </c>
      <c r="AU151" s="218"/>
      <c r="AV151" s="218"/>
      <c r="AW151" s="218"/>
      <c r="AX151" s="219"/>
      <c r="AY151" s="214"/>
      <c r="AZ151" s="215"/>
      <c r="BA151" s="215"/>
      <c r="BB151" s="215"/>
      <c r="BC151" s="215"/>
      <c r="BD151" s="215"/>
      <c r="BE151" s="216"/>
      <c r="BF151" s="192"/>
      <c r="BG151" s="193"/>
      <c r="BH151" s="193"/>
      <c r="BI151" s="193"/>
      <c r="BJ151" s="193"/>
      <c r="BK151" s="193"/>
      <c r="BL151" s="193"/>
      <c r="BM151" s="194"/>
      <c r="BN151" s="195"/>
      <c r="BO151" s="196"/>
      <c r="BP151" s="196"/>
      <c r="BQ151" s="196"/>
      <c r="BR151" s="196"/>
      <c r="BS151" s="196"/>
      <c r="BT151" s="196"/>
      <c r="BU151" s="196"/>
      <c r="BV151" s="197"/>
      <c r="BW151" s="139" t="str">
        <f t="shared" si="69"/>
        <v/>
      </c>
      <c r="BX151" s="4"/>
      <c r="BY151" s="16">
        <f t="shared" si="70"/>
        <v>0</v>
      </c>
      <c r="BZ151" s="7">
        <f t="shared" si="71"/>
        <v>0</v>
      </c>
      <c r="CA151" s="7">
        <f t="shared" si="72"/>
        <v>0</v>
      </c>
      <c r="CB151" s="7">
        <f t="shared" si="73"/>
        <v>0</v>
      </c>
      <c r="CC151" s="7">
        <f t="shared" si="74"/>
        <v>0</v>
      </c>
      <c r="CD151" s="7">
        <f t="shared" si="75"/>
        <v>0</v>
      </c>
      <c r="CE151" s="7">
        <f t="shared" si="76"/>
        <v>0</v>
      </c>
      <c r="CF151" s="8">
        <f t="shared" si="77"/>
        <v>0</v>
      </c>
      <c r="CG151" s="79" t="str">
        <f t="shared" si="78"/>
        <v/>
      </c>
      <c r="CH151" s="80" t="str">
        <f t="shared" si="79"/>
        <v/>
      </c>
      <c r="CI151" s="89" t="str">
        <f t="shared" si="80"/>
        <v/>
      </c>
      <c r="CJ151" s="52" t="s">
        <v>64</v>
      </c>
      <c r="CM151" s="7" t="str">
        <f t="shared" si="81"/>
        <v/>
      </c>
      <c r="CN151" s="7" t="str">
        <f>IF(CM151="","",IF(COUNTIF(CM151:$CM$168,CM151)&gt;1,0,1))</f>
        <v/>
      </c>
    </row>
    <row r="152" spans="1:92" ht="30" customHeight="1" x14ac:dyDescent="0.15">
      <c r="A152" s="5" t="str">
        <f t="shared" si="67"/>
        <v/>
      </c>
      <c r="B152" s="262"/>
      <c r="C152" s="263"/>
      <c r="D152" s="263"/>
      <c r="E152" s="263"/>
      <c r="F152" s="264"/>
      <c r="G152" s="201"/>
      <c r="H152" s="202"/>
      <c r="I152" s="202"/>
      <c r="J152" s="202"/>
      <c r="K152" s="202"/>
      <c r="L152" s="202"/>
      <c r="M152" s="202"/>
      <c r="N152" s="203"/>
      <c r="O152" s="217" t="str">
        <f t="shared" si="66"/>
        <v/>
      </c>
      <c r="P152" s="218"/>
      <c r="Q152" s="218"/>
      <c r="R152" s="218"/>
      <c r="S152" s="219"/>
      <c r="T152" s="198"/>
      <c r="U152" s="199"/>
      <c r="V152" s="199"/>
      <c r="W152" s="200"/>
      <c r="X152" s="198"/>
      <c r="Y152" s="199"/>
      <c r="Z152" s="199"/>
      <c r="AA152" s="199"/>
      <c r="AB152" s="199"/>
      <c r="AC152" s="199"/>
      <c r="AD152" s="200"/>
      <c r="AE152" s="198"/>
      <c r="AF152" s="199"/>
      <c r="AG152" s="199"/>
      <c r="AH152" s="199"/>
      <c r="AI152" s="199"/>
      <c r="AJ152" s="199"/>
      <c r="AK152" s="200"/>
      <c r="AL152" s="201"/>
      <c r="AM152" s="202"/>
      <c r="AN152" s="202"/>
      <c r="AO152" s="202"/>
      <c r="AP152" s="202"/>
      <c r="AQ152" s="202"/>
      <c r="AR152" s="202"/>
      <c r="AS152" s="203"/>
      <c r="AT152" s="217" t="str">
        <f t="shared" si="68"/>
        <v/>
      </c>
      <c r="AU152" s="218"/>
      <c r="AV152" s="218"/>
      <c r="AW152" s="218"/>
      <c r="AX152" s="219"/>
      <c r="AY152" s="214"/>
      <c r="AZ152" s="215"/>
      <c r="BA152" s="215"/>
      <c r="BB152" s="215"/>
      <c r="BC152" s="215"/>
      <c r="BD152" s="215"/>
      <c r="BE152" s="216"/>
      <c r="BF152" s="192"/>
      <c r="BG152" s="193"/>
      <c r="BH152" s="193"/>
      <c r="BI152" s="193"/>
      <c r="BJ152" s="193"/>
      <c r="BK152" s="193"/>
      <c r="BL152" s="193"/>
      <c r="BM152" s="194"/>
      <c r="BN152" s="195"/>
      <c r="BO152" s="196"/>
      <c r="BP152" s="196"/>
      <c r="BQ152" s="196"/>
      <c r="BR152" s="196"/>
      <c r="BS152" s="196"/>
      <c r="BT152" s="196"/>
      <c r="BU152" s="196"/>
      <c r="BV152" s="197"/>
      <c r="BW152" s="139" t="str">
        <f t="shared" si="69"/>
        <v/>
      </c>
      <c r="BX152" s="4"/>
      <c r="BY152" s="16">
        <f t="shared" si="70"/>
        <v>0</v>
      </c>
      <c r="BZ152" s="7">
        <f t="shared" si="71"/>
        <v>0</v>
      </c>
      <c r="CA152" s="7">
        <f t="shared" si="72"/>
        <v>0</v>
      </c>
      <c r="CB152" s="7">
        <f t="shared" si="73"/>
        <v>0</v>
      </c>
      <c r="CC152" s="7">
        <f t="shared" si="74"/>
        <v>0</v>
      </c>
      <c r="CD152" s="7">
        <f t="shared" si="75"/>
        <v>0</v>
      </c>
      <c r="CE152" s="7">
        <f t="shared" si="76"/>
        <v>0</v>
      </c>
      <c r="CF152" s="8">
        <f t="shared" si="77"/>
        <v>0</v>
      </c>
      <c r="CG152" s="79" t="str">
        <f t="shared" si="78"/>
        <v/>
      </c>
      <c r="CH152" s="80" t="str">
        <f t="shared" si="79"/>
        <v/>
      </c>
      <c r="CI152" s="89" t="str">
        <f t="shared" si="80"/>
        <v/>
      </c>
      <c r="CJ152" s="52" t="s">
        <v>65</v>
      </c>
      <c r="CM152" s="7" t="str">
        <f t="shared" si="81"/>
        <v/>
      </c>
      <c r="CN152" s="7" t="str">
        <f>IF(CM152="","",IF(COUNTIF(CM152:$CM$168,CM152)&gt;1,0,1))</f>
        <v/>
      </c>
    </row>
    <row r="153" spans="1:92" ht="30" customHeight="1" x14ac:dyDescent="0.15">
      <c r="A153" s="5" t="str">
        <f t="shared" si="67"/>
        <v/>
      </c>
      <c r="B153" s="262"/>
      <c r="C153" s="263"/>
      <c r="D153" s="263"/>
      <c r="E153" s="263"/>
      <c r="F153" s="264"/>
      <c r="G153" s="201"/>
      <c r="H153" s="202"/>
      <c r="I153" s="202"/>
      <c r="J153" s="202"/>
      <c r="K153" s="202"/>
      <c r="L153" s="202"/>
      <c r="M153" s="202"/>
      <c r="N153" s="203"/>
      <c r="O153" s="217" t="str">
        <f t="shared" si="66"/>
        <v/>
      </c>
      <c r="P153" s="218"/>
      <c r="Q153" s="218"/>
      <c r="R153" s="218"/>
      <c r="S153" s="219"/>
      <c r="T153" s="198"/>
      <c r="U153" s="199"/>
      <c r="V153" s="199"/>
      <c r="W153" s="200"/>
      <c r="X153" s="198"/>
      <c r="Y153" s="199"/>
      <c r="Z153" s="199"/>
      <c r="AA153" s="199"/>
      <c r="AB153" s="199"/>
      <c r="AC153" s="199"/>
      <c r="AD153" s="200"/>
      <c r="AE153" s="198"/>
      <c r="AF153" s="199"/>
      <c r="AG153" s="199"/>
      <c r="AH153" s="199"/>
      <c r="AI153" s="199"/>
      <c r="AJ153" s="199"/>
      <c r="AK153" s="200"/>
      <c r="AL153" s="201"/>
      <c r="AM153" s="202"/>
      <c r="AN153" s="202"/>
      <c r="AO153" s="202"/>
      <c r="AP153" s="202"/>
      <c r="AQ153" s="202"/>
      <c r="AR153" s="202"/>
      <c r="AS153" s="203"/>
      <c r="AT153" s="217" t="str">
        <f t="shared" si="68"/>
        <v/>
      </c>
      <c r="AU153" s="218"/>
      <c r="AV153" s="218"/>
      <c r="AW153" s="218"/>
      <c r="AX153" s="219"/>
      <c r="AY153" s="214"/>
      <c r="AZ153" s="215"/>
      <c r="BA153" s="215"/>
      <c r="BB153" s="215"/>
      <c r="BC153" s="215"/>
      <c r="BD153" s="215"/>
      <c r="BE153" s="216"/>
      <c r="BF153" s="192"/>
      <c r="BG153" s="193"/>
      <c r="BH153" s="193"/>
      <c r="BI153" s="193"/>
      <c r="BJ153" s="193"/>
      <c r="BK153" s="193"/>
      <c r="BL153" s="193"/>
      <c r="BM153" s="194"/>
      <c r="BN153" s="195"/>
      <c r="BO153" s="196"/>
      <c r="BP153" s="196"/>
      <c r="BQ153" s="196"/>
      <c r="BR153" s="196"/>
      <c r="BS153" s="196"/>
      <c r="BT153" s="196"/>
      <c r="BU153" s="196"/>
      <c r="BV153" s="197"/>
      <c r="BW153" s="139" t="str">
        <f t="shared" si="69"/>
        <v/>
      </c>
      <c r="BX153" s="4"/>
      <c r="BY153" s="16">
        <f t="shared" si="70"/>
        <v>0</v>
      </c>
      <c r="BZ153" s="7">
        <f t="shared" si="71"/>
        <v>0</v>
      </c>
      <c r="CA153" s="7">
        <f t="shared" si="72"/>
        <v>0</v>
      </c>
      <c r="CB153" s="7">
        <f t="shared" si="73"/>
        <v>0</v>
      </c>
      <c r="CC153" s="7">
        <f t="shared" si="74"/>
        <v>0</v>
      </c>
      <c r="CD153" s="7">
        <f t="shared" si="75"/>
        <v>0</v>
      </c>
      <c r="CE153" s="7">
        <f t="shared" si="76"/>
        <v>0</v>
      </c>
      <c r="CF153" s="8">
        <f t="shared" si="77"/>
        <v>0</v>
      </c>
      <c r="CG153" s="79" t="str">
        <f t="shared" si="78"/>
        <v/>
      </c>
      <c r="CH153" s="80" t="str">
        <f t="shared" si="79"/>
        <v/>
      </c>
      <c r="CI153" s="89" t="str">
        <f t="shared" si="80"/>
        <v/>
      </c>
      <c r="CJ153" s="52" t="s">
        <v>66</v>
      </c>
      <c r="CM153" s="7" t="str">
        <f t="shared" si="81"/>
        <v/>
      </c>
      <c r="CN153" s="7" t="str">
        <f>IF(CM153="","",IF(COUNTIF(CM153:$CM$168,CM153)&gt;1,0,1))</f>
        <v/>
      </c>
    </row>
    <row r="154" spans="1:92" ht="30" customHeight="1" x14ac:dyDescent="0.15">
      <c r="A154" s="5" t="str">
        <f t="shared" si="67"/>
        <v/>
      </c>
      <c r="B154" s="262"/>
      <c r="C154" s="263"/>
      <c r="D154" s="263"/>
      <c r="E154" s="263"/>
      <c r="F154" s="264"/>
      <c r="G154" s="201"/>
      <c r="H154" s="202"/>
      <c r="I154" s="202"/>
      <c r="J154" s="202"/>
      <c r="K154" s="202"/>
      <c r="L154" s="202"/>
      <c r="M154" s="202"/>
      <c r="N154" s="203"/>
      <c r="O154" s="217" t="str">
        <f t="shared" si="66"/>
        <v/>
      </c>
      <c r="P154" s="218"/>
      <c r="Q154" s="218"/>
      <c r="R154" s="218"/>
      <c r="S154" s="219"/>
      <c r="T154" s="198"/>
      <c r="U154" s="199"/>
      <c r="V154" s="199"/>
      <c r="W154" s="200"/>
      <c r="X154" s="198"/>
      <c r="Y154" s="199"/>
      <c r="Z154" s="199"/>
      <c r="AA154" s="199"/>
      <c r="AB154" s="199"/>
      <c r="AC154" s="199"/>
      <c r="AD154" s="200"/>
      <c r="AE154" s="198"/>
      <c r="AF154" s="199"/>
      <c r="AG154" s="199"/>
      <c r="AH154" s="199"/>
      <c r="AI154" s="199"/>
      <c r="AJ154" s="199"/>
      <c r="AK154" s="200"/>
      <c r="AL154" s="201"/>
      <c r="AM154" s="202"/>
      <c r="AN154" s="202"/>
      <c r="AO154" s="202"/>
      <c r="AP154" s="202"/>
      <c r="AQ154" s="202"/>
      <c r="AR154" s="202"/>
      <c r="AS154" s="203"/>
      <c r="AT154" s="217" t="str">
        <f t="shared" si="68"/>
        <v/>
      </c>
      <c r="AU154" s="218"/>
      <c r="AV154" s="218"/>
      <c r="AW154" s="218"/>
      <c r="AX154" s="219"/>
      <c r="AY154" s="214"/>
      <c r="AZ154" s="215"/>
      <c r="BA154" s="215"/>
      <c r="BB154" s="215"/>
      <c r="BC154" s="215"/>
      <c r="BD154" s="215"/>
      <c r="BE154" s="216"/>
      <c r="BF154" s="192"/>
      <c r="BG154" s="193"/>
      <c r="BH154" s="193"/>
      <c r="BI154" s="193"/>
      <c r="BJ154" s="193"/>
      <c r="BK154" s="193"/>
      <c r="BL154" s="193"/>
      <c r="BM154" s="194"/>
      <c r="BN154" s="195"/>
      <c r="BO154" s="196"/>
      <c r="BP154" s="196"/>
      <c r="BQ154" s="196"/>
      <c r="BR154" s="196"/>
      <c r="BS154" s="196"/>
      <c r="BT154" s="196"/>
      <c r="BU154" s="196"/>
      <c r="BV154" s="197"/>
      <c r="BW154" s="139" t="str">
        <f t="shared" si="69"/>
        <v/>
      </c>
      <c r="BX154" s="4"/>
      <c r="BY154" s="16">
        <f t="shared" si="70"/>
        <v>0</v>
      </c>
      <c r="BZ154" s="7">
        <f t="shared" si="71"/>
        <v>0</v>
      </c>
      <c r="CA154" s="7">
        <f t="shared" si="72"/>
        <v>0</v>
      </c>
      <c r="CB154" s="7">
        <f t="shared" si="73"/>
        <v>0</v>
      </c>
      <c r="CC154" s="7">
        <f t="shared" si="74"/>
        <v>0</v>
      </c>
      <c r="CD154" s="7">
        <f t="shared" si="75"/>
        <v>0</v>
      </c>
      <c r="CE154" s="7">
        <f t="shared" si="76"/>
        <v>0</v>
      </c>
      <c r="CF154" s="8">
        <f t="shared" si="77"/>
        <v>0</v>
      </c>
      <c r="CG154" s="79" t="str">
        <f t="shared" si="78"/>
        <v/>
      </c>
      <c r="CH154" s="80" t="str">
        <f t="shared" si="79"/>
        <v/>
      </c>
      <c r="CI154" s="89" t="str">
        <f t="shared" si="80"/>
        <v/>
      </c>
      <c r="CJ154" s="52" t="s">
        <v>67</v>
      </c>
      <c r="CM154" s="7" t="str">
        <f t="shared" si="81"/>
        <v/>
      </c>
      <c r="CN154" s="7" t="str">
        <f>IF(CM154="","",IF(COUNTIF(CM154:$CM$168,CM154)&gt;1,0,1))</f>
        <v/>
      </c>
    </row>
    <row r="155" spans="1:92" ht="30" customHeight="1" x14ac:dyDescent="0.15">
      <c r="A155" s="5" t="str">
        <f t="shared" si="67"/>
        <v/>
      </c>
      <c r="B155" s="262"/>
      <c r="C155" s="263"/>
      <c r="D155" s="263"/>
      <c r="E155" s="263"/>
      <c r="F155" s="264"/>
      <c r="G155" s="201"/>
      <c r="H155" s="202"/>
      <c r="I155" s="202"/>
      <c r="J155" s="202"/>
      <c r="K155" s="202"/>
      <c r="L155" s="202"/>
      <c r="M155" s="202"/>
      <c r="N155" s="203"/>
      <c r="O155" s="217" t="str">
        <f t="shared" si="66"/>
        <v/>
      </c>
      <c r="P155" s="218"/>
      <c r="Q155" s="218"/>
      <c r="R155" s="218"/>
      <c r="S155" s="219"/>
      <c r="T155" s="198"/>
      <c r="U155" s="199"/>
      <c r="V155" s="199"/>
      <c r="W155" s="200"/>
      <c r="X155" s="198"/>
      <c r="Y155" s="199"/>
      <c r="Z155" s="199"/>
      <c r="AA155" s="199"/>
      <c r="AB155" s="199"/>
      <c r="AC155" s="199"/>
      <c r="AD155" s="200"/>
      <c r="AE155" s="198"/>
      <c r="AF155" s="199"/>
      <c r="AG155" s="199"/>
      <c r="AH155" s="199"/>
      <c r="AI155" s="199"/>
      <c r="AJ155" s="199"/>
      <c r="AK155" s="200"/>
      <c r="AL155" s="201"/>
      <c r="AM155" s="202"/>
      <c r="AN155" s="202"/>
      <c r="AO155" s="202"/>
      <c r="AP155" s="202"/>
      <c r="AQ155" s="202"/>
      <c r="AR155" s="202"/>
      <c r="AS155" s="203"/>
      <c r="AT155" s="217" t="str">
        <f t="shared" si="68"/>
        <v/>
      </c>
      <c r="AU155" s="218"/>
      <c r="AV155" s="218"/>
      <c r="AW155" s="218"/>
      <c r="AX155" s="219"/>
      <c r="AY155" s="214"/>
      <c r="AZ155" s="215"/>
      <c r="BA155" s="215"/>
      <c r="BB155" s="215"/>
      <c r="BC155" s="215"/>
      <c r="BD155" s="215"/>
      <c r="BE155" s="216"/>
      <c r="BF155" s="192"/>
      <c r="BG155" s="193"/>
      <c r="BH155" s="193"/>
      <c r="BI155" s="193"/>
      <c r="BJ155" s="193"/>
      <c r="BK155" s="193"/>
      <c r="BL155" s="193"/>
      <c r="BM155" s="194"/>
      <c r="BN155" s="195"/>
      <c r="BO155" s="196"/>
      <c r="BP155" s="196"/>
      <c r="BQ155" s="196"/>
      <c r="BR155" s="196"/>
      <c r="BS155" s="196"/>
      <c r="BT155" s="196"/>
      <c r="BU155" s="196"/>
      <c r="BV155" s="197"/>
      <c r="BW155" s="139" t="str">
        <f t="shared" si="69"/>
        <v/>
      </c>
      <c r="BX155" s="4"/>
      <c r="BY155" s="16">
        <f t="shared" si="70"/>
        <v>0</v>
      </c>
      <c r="BZ155" s="7">
        <f t="shared" si="71"/>
        <v>0</v>
      </c>
      <c r="CA155" s="7">
        <f t="shared" si="72"/>
        <v>0</v>
      </c>
      <c r="CB155" s="7">
        <f t="shared" si="73"/>
        <v>0</v>
      </c>
      <c r="CC155" s="7">
        <f t="shared" si="74"/>
        <v>0</v>
      </c>
      <c r="CD155" s="7">
        <f t="shared" si="75"/>
        <v>0</v>
      </c>
      <c r="CE155" s="7">
        <f t="shared" si="76"/>
        <v>0</v>
      </c>
      <c r="CF155" s="8">
        <f t="shared" si="77"/>
        <v>0</v>
      </c>
      <c r="CG155" s="79" t="str">
        <f t="shared" si="78"/>
        <v/>
      </c>
      <c r="CH155" s="80" t="str">
        <f t="shared" si="79"/>
        <v/>
      </c>
      <c r="CI155" s="89" t="str">
        <f t="shared" si="80"/>
        <v/>
      </c>
      <c r="CJ155" s="52" t="s">
        <v>214</v>
      </c>
      <c r="CM155" s="7" t="str">
        <f t="shared" si="81"/>
        <v/>
      </c>
      <c r="CN155" s="7" t="str">
        <f>IF(CM155="","",IF(COUNTIF(CM155:$CM$168,CM155)&gt;1,0,1))</f>
        <v/>
      </c>
    </row>
    <row r="156" spans="1:92" ht="30" customHeight="1" x14ac:dyDescent="0.15">
      <c r="A156" s="5" t="str">
        <f t="shared" si="67"/>
        <v/>
      </c>
      <c r="B156" s="262"/>
      <c r="C156" s="263"/>
      <c r="D156" s="263"/>
      <c r="E156" s="263"/>
      <c r="F156" s="264"/>
      <c r="G156" s="201"/>
      <c r="H156" s="202"/>
      <c r="I156" s="202"/>
      <c r="J156" s="202"/>
      <c r="K156" s="202"/>
      <c r="L156" s="202"/>
      <c r="M156" s="202"/>
      <c r="N156" s="203"/>
      <c r="O156" s="217" t="str">
        <f t="shared" si="66"/>
        <v/>
      </c>
      <c r="P156" s="218"/>
      <c r="Q156" s="218"/>
      <c r="R156" s="218"/>
      <c r="S156" s="219"/>
      <c r="T156" s="198"/>
      <c r="U156" s="199"/>
      <c r="V156" s="199"/>
      <c r="W156" s="200"/>
      <c r="X156" s="198"/>
      <c r="Y156" s="199"/>
      <c r="Z156" s="199"/>
      <c r="AA156" s="199"/>
      <c r="AB156" s="199"/>
      <c r="AC156" s="199"/>
      <c r="AD156" s="200"/>
      <c r="AE156" s="198"/>
      <c r="AF156" s="199"/>
      <c r="AG156" s="199"/>
      <c r="AH156" s="199"/>
      <c r="AI156" s="199"/>
      <c r="AJ156" s="199"/>
      <c r="AK156" s="200"/>
      <c r="AL156" s="201"/>
      <c r="AM156" s="202"/>
      <c r="AN156" s="202"/>
      <c r="AO156" s="202"/>
      <c r="AP156" s="202"/>
      <c r="AQ156" s="202"/>
      <c r="AR156" s="202"/>
      <c r="AS156" s="203"/>
      <c r="AT156" s="217" t="str">
        <f t="shared" si="68"/>
        <v/>
      </c>
      <c r="AU156" s="218"/>
      <c r="AV156" s="218"/>
      <c r="AW156" s="218"/>
      <c r="AX156" s="219"/>
      <c r="AY156" s="214"/>
      <c r="AZ156" s="215"/>
      <c r="BA156" s="215"/>
      <c r="BB156" s="215"/>
      <c r="BC156" s="215"/>
      <c r="BD156" s="215"/>
      <c r="BE156" s="216"/>
      <c r="BF156" s="192"/>
      <c r="BG156" s="193"/>
      <c r="BH156" s="193"/>
      <c r="BI156" s="193"/>
      <c r="BJ156" s="193"/>
      <c r="BK156" s="193"/>
      <c r="BL156" s="193"/>
      <c r="BM156" s="194"/>
      <c r="BN156" s="195"/>
      <c r="BO156" s="196"/>
      <c r="BP156" s="196"/>
      <c r="BQ156" s="196"/>
      <c r="BR156" s="196"/>
      <c r="BS156" s="196"/>
      <c r="BT156" s="196"/>
      <c r="BU156" s="196"/>
      <c r="BV156" s="197"/>
      <c r="BW156" s="139" t="str">
        <f t="shared" si="69"/>
        <v/>
      </c>
      <c r="BX156" s="4"/>
      <c r="BY156" s="16">
        <f t="shared" si="70"/>
        <v>0</v>
      </c>
      <c r="BZ156" s="7">
        <f t="shared" si="71"/>
        <v>0</v>
      </c>
      <c r="CA156" s="7">
        <f t="shared" si="72"/>
        <v>0</v>
      </c>
      <c r="CB156" s="7">
        <f t="shared" si="73"/>
        <v>0</v>
      </c>
      <c r="CC156" s="7">
        <f t="shared" si="74"/>
        <v>0</v>
      </c>
      <c r="CD156" s="7">
        <f t="shared" si="75"/>
        <v>0</v>
      </c>
      <c r="CE156" s="7">
        <f t="shared" si="76"/>
        <v>0</v>
      </c>
      <c r="CF156" s="8">
        <f t="shared" si="77"/>
        <v>0</v>
      </c>
      <c r="CG156" s="79" t="str">
        <f t="shared" si="78"/>
        <v/>
      </c>
      <c r="CH156" s="80" t="str">
        <f t="shared" si="79"/>
        <v/>
      </c>
      <c r="CI156" s="89" t="str">
        <f t="shared" si="80"/>
        <v/>
      </c>
      <c r="CJ156" s="52" t="s">
        <v>68</v>
      </c>
      <c r="CM156" s="7" t="str">
        <f t="shared" si="81"/>
        <v/>
      </c>
      <c r="CN156" s="7" t="str">
        <f>IF(CM156="","",IF(COUNTIF(CM156:$CM$168,CM156)&gt;1,0,1))</f>
        <v/>
      </c>
    </row>
    <row r="157" spans="1:92" ht="30" customHeight="1" x14ac:dyDescent="0.15">
      <c r="A157" s="5" t="str">
        <f t="shared" si="67"/>
        <v/>
      </c>
      <c r="B157" s="262"/>
      <c r="C157" s="263"/>
      <c r="D157" s="263"/>
      <c r="E157" s="263"/>
      <c r="F157" s="264"/>
      <c r="G157" s="201"/>
      <c r="H157" s="202"/>
      <c r="I157" s="202"/>
      <c r="J157" s="202"/>
      <c r="K157" s="202"/>
      <c r="L157" s="202"/>
      <c r="M157" s="202"/>
      <c r="N157" s="203"/>
      <c r="O157" s="217" t="str">
        <f t="shared" si="66"/>
        <v/>
      </c>
      <c r="P157" s="218"/>
      <c r="Q157" s="218"/>
      <c r="R157" s="218"/>
      <c r="S157" s="219"/>
      <c r="T157" s="198"/>
      <c r="U157" s="199"/>
      <c r="V157" s="199"/>
      <c r="W157" s="200"/>
      <c r="X157" s="198"/>
      <c r="Y157" s="199"/>
      <c r="Z157" s="199"/>
      <c r="AA157" s="199"/>
      <c r="AB157" s="199"/>
      <c r="AC157" s="199"/>
      <c r="AD157" s="200"/>
      <c r="AE157" s="198"/>
      <c r="AF157" s="199"/>
      <c r="AG157" s="199"/>
      <c r="AH157" s="199"/>
      <c r="AI157" s="199"/>
      <c r="AJ157" s="199"/>
      <c r="AK157" s="200"/>
      <c r="AL157" s="201"/>
      <c r="AM157" s="202"/>
      <c r="AN157" s="202"/>
      <c r="AO157" s="202"/>
      <c r="AP157" s="202"/>
      <c r="AQ157" s="202"/>
      <c r="AR157" s="202"/>
      <c r="AS157" s="203"/>
      <c r="AT157" s="217" t="str">
        <f t="shared" si="68"/>
        <v/>
      </c>
      <c r="AU157" s="218"/>
      <c r="AV157" s="218"/>
      <c r="AW157" s="218"/>
      <c r="AX157" s="219"/>
      <c r="AY157" s="214"/>
      <c r="AZ157" s="215"/>
      <c r="BA157" s="215"/>
      <c r="BB157" s="215"/>
      <c r="BC157" s="215"/>
      <c r="BD157" s="215"/>
      <c r="BE157" s="216"/>
      <c r="BF157" s="192"/>
      <c r="BG157" s="193"/>
      <c r="BH157" s="193"/>
      <c r="BI157" s="193"/>
      <c r="BJ157" s="193"/>
      <c r="BK157" s="193"/>
      <c r="BL157" s="193"/>
      <c r="BM157" s="194"/>
      <c r="BN157" s="195"/>
      <c r="BO157" s="196"/>
      <c r="BP157" s="196"/>
      <c r="BQ157" s="196"/>
      <c r="BR157" s="196"/>
      <c r="BS157" s="196"/>
      <c r="BT157" s="196"/>
      <c r="BU157" s="196"/>
      <c r="BV157" s="197"/>
      <c r="BW157" s="139" t="str">
        <f t="shared" si="69"/>
        <v/>
      </c>
      <c r="BX157" s="4"/>
      <c r="BY157" s="16">
        <f t="shared" si="70"/>
        <v>0</v>
      </c>
      <c r="BZ157" s="7">
        <f t="shared" si="71"/>
        <v>0</v>
      </c>
      <c r="CA157" s="7">
        <f t="shared" si="72"/>
        <v>0</v>
      </c>
      <c r="CB157" s="7">
        <f t="shared" si="73"/>
        <v>0</v>
      </c>
      <c r="CC157" s="7">
        <f t="shared" si="74"/>
        <v>0</v>
      </c>
      <c r="CD157" s="7">
        <f t="shared" si="75"/>
        <v>0</v>
      </c>
      <c r="CE157" s="7">
        <f t="shared" si="76"/>
        <v>0</v>
      </c>
      <c r="CF157" s="8">
        <f t="shared" si="77"/>
        <v>0</v>
      </c>
      <c r="CG157" s="79" t="str">
        <f t="shared" si="78"/>
        <v/>
      </c>
      <c r="CH157" s="80" t="str">
        <f t="shared" si="79"/>
        <v/>
      </c>
      <c r="CI157" s="89" t="str">
        <f t="shared" si="80"/>
        <v/>
      </c>
      <c r="CJ157" s="52" t="s">
        <v>71</v>
      </c>
      <c r="CM157" s="7" t="str">
        <f t="shared" si="81"/>
        <v/>
      </c>
      <c r="CN157" s="7" t="str">
        <f>IF(CM157="","",IF(COUNTIF(CM157:$CM$168,CM157)&gt;1,0,1))</f>
        <v/>
      </c>
    </row>
    <row r="158" spans="1:92" ht="30" customHeight="1" x14ac:dyDescent="0.15">
      <c r="A158" s="5" t="str">
        <f t="shared" si="67"/>
        <v/>
      </c>
      <c r="B158" s="262"/>
      <c r="C158" s="263"/>
      <c r="D158" s="263"/>
      <c r="E158" s="263"/>
      <c r="F158" s="264"/>
      <c r="G158" s="201"/>
      <c r="H158" s="202"/>
      <c r="I158" s="202"/>
      <c r="J158" s="202"/>
      <c r="K158" s="202"/>
      <c r="L158" s="202"/>
      <c r="M158" s="202"/>
      <c r="N158" s="203"/>
      <c r="O158" s="217" t="str">
        <f t="shared" si="66"/>
        <v/>
      </c>
      <c r="P158" s="218"/>
      <c r="Q158" s="218"/>
      <c r="R158" s="218"/>
      <c r="S158" s="219"/>
      <c r="T158" s="198"/>
      <c r="U158" s="199"/>
      <c r="V158" s="199"/>
      <c r="W158" s="200"/>
      <c r="X158" s="198"/>
      <c r="Y158" s="199"/>
      <c r="Z158" s="199"/>
      <c r="AA158" s="199"/>
      <c r="AB158" s="199"/>
      <c r="AC158" s="199"/>
      <c r="AD158" s="200"/>
      <c r="AE158" s="198"/>
      <c r="AF158" s="199"/>
      <c r="AG158" s="199"/>
      <c r="AH158" s="199"/>
      <c r="AI158" s="199"/>
      <c r="AJ158" s="199"/>
      <c r="AK158" s="200"/>
      <c r="AL158" s="201"/>
      <c r="AM158" s="202"/>
      <c r="AN158" s="202"/>
      <c r="AO158" s="202"/>
      <c r="AP158" s="202"/>
      <c r="AQ158" s="202"/>
      <c r="AR158" s="202"/>
      <c r="AS158" s="203"/>
      <c r="AT158" s="217" t="str">
        <f t="shared" si="68"/>
        <v/>
      </c>
      <c r="AU158" s="218"/>
      <c r="AV158" s="218"/>
      <c r="AW158" s="218"/>
      <c r="AX158" s="219"/>
      <c r="AY158" s="214"/>
      <c r="AZ158" s="215"/>
      <c r="BA158" s="215"/>
      <c r="BB158" s="215"/>
      <c r="BC158" s="215"/>
      <c r="BD158" s="215"/>
      <c r="BE158" s="216"/>
      <c r="BF158" s="192"/>
      <c r="BG158" s="193"/>
      <c r="BH158" s="193"/>
      <c r="BI158" s="193"/>
      <c r="BJ158" s="193"/>
      <c r="BK158" s="193"/>
      <c r="BL158" s="193"/>
      <c r="BM158" s="194"/>
      <c r="BN158" s="195"/>
      <c r="BO158" s="196"/>
      <c r="BP158" s="196"/>
      <c r="BQ158" s="196"/>
      <c r="BR158" s="196"/>
      <c r="BS158" s="196"/>
      <c r="BT158" s="196"/>
      <c r="BU158" s="196"/>
      <c r="BV158" s="197"/>
      <c r="BW158" s="139" t="str">
        <f t="shared" si="69"/>
        <v/>
      </c>
      <c r="BX158" s="4"/>
      <c r="BY158" s="16">
        <f t="shared" si="70"/>
        <v>0</v>
      </c>
      <c r="BZ158" s="7">
        <f t="shared" si="71"/>
        <v>0</v>
      </c>
      <c r="CA158" s="7">
        <f t="shared" si="72"/>
        <v>0</v>
      </c>
      <c r="CB158" s="7">
        <f t="shared" si="73"/>
        <v>0</v>
      </c>
      <c r="CC158" s="7">
        <f t="shared" si="74"/>
        <v>0</v>
      </c>
      <c r="CD158" s="7">
        <f t="shared" si="75"/>
        <v>0</v>
      </c>
      <c r="CE158" s="7">
        <f t="shared" si="76"/>
        <v>0</v>
      </c>
      <c r="CF158" s="8">
        <f t="shared" si="77"/>
        <v>0</v>
      </c>
      <c r="CG158" s="79" t="str">
        <f t="shared" si="78"/>
        <v/>
      </c>
      <c r="CH158" s="80" t="str">
        <f t="shared" si="79"/>
        <v/>
      </c>
      <c r="CI158" s="89" t="str">
        <f t="shared" si="80"/>
        <v/>
      </c>
      <c r="CJ158" s="52" t="s">
        <v>83</v>
      </c>
      <c r="CM158" s="7" t="str">
        <f t="shared" si="81"/>
        <v/>
      </c>
      <c r="CN158" s="7" t="str">
        <f>IF(CM158="","",IF(COUNTIF(CM158:$CM$168,CM158)&gt;1,0,1))</f>
        <v/>
      </c>
    </row>
    <row r="159" spans="1:92" ht="30" customHeight="1" x14ac:dyDescent="0.15">
      <c r="A159" s="5" t="str">
        <f t="shared" si="67"/>
        <v/>
      </c>
      <c r="B159" s="262"/>
      <c r="C159" s="263"/>
      <c r="D159" s="263"/>
      <c r="E159" s="263"/>
      <c r="F159" s="264"/>
      <c r="G159" s="201"/>
      <c r="H159" s="202"/>
      <c r="I159" s="202"/>
      <c r="J159" s="202"/>
      <c r="K159" s="202"/>
      <c r="L159" s="202"/>
      <c r="M159" s="202"/>
      <c r="N159" s="203"/>
      <c r="O159" s="217" t="str">
        <f t="shared" si="66"/>
        <v/>
      </c>
      <c r="P159" s="218"/>
      <c r="Q159" s="218"/>
      <c r="R159" s="218"/>
      <c r="S159" s="219"/>
      <c r="T159" s="198"/>
      <c r="U159" s="199"/>
      <c r="V159" s="199"/>
      <c r="W159" s="200"/>
      <c r="X159" s="198"/>
      <c r="Y159" s="199"/>
      <c r="Z159" s="199"/>
      <c r="AA159" s="199"/>
      <c r="AB159" s="199"/>
      <c r="AC159" s="199"/>
      <c r="AD159" s="200"/>
      <c r="AE159" s="198"/>
      <c r="AF159" s="199"/>
      <c r="AG159" s="199"/>
      <c r="AH159" s="199"/>
      <c r="AI159" s="199"/>
      <c r="AJ159" s="199"/>
      <c r="AK159" s="200"/>
      <c r="AL159" s="201"/>
      <c r="AM159" s="202"/>
      <c r="AN159" s="202"/>
      <c r="AO159" s="202"/>
      <c r="AP159" s="202"/>
      <c r="AQ159" s="202"/>
      <c r="AR159" s="202"/>
      <c r="AS159" s="203"/>
      <c r="AT159" s="217" t="str">
        <f t="shared" si="68"/>
        <v/>
      </c>
      <c r="AU159" s="218"/>
      <c r="AV159" s="218"/>
      <c r="AW159" s="218"/>
      <c r="AX159" s="219"/>
      <c r="AY159" s="214"/>
      <c r="AZ159" s="215"/>
      <c r="BA159" s="215"/>
      <c r="BB159" s="215"/>
      <c r="BC159" s="215"/>
      <c r="BD159" s="215"/>
      <c r="BE159" s="216"/>
      <c r="BF159" s="192"/>
      <c r="BG159" s="193"/>
      <c r="BH159" s="193"/>
      <c r="BI159" s="193"/>
      <c r="BJ159" s="193"/>
      <c r="BK159" s="193"/>
      <c r="BL159" s="193"/>
      <c r="BM159" s="194"/>
      <c r="BN159" s="195"/>
      <c r="BO159" s="196"/>
      <c r="BP159" s="196"/>
      <c r="BQ159" s="196"/>
      <c r="BR159" s="196"/>
      <c r="BS159" s="196"/>
      <c r="BT159" s="196"/>
      <c r="BU159" s="196"/>
      <c r="BV159" s="197"/>
      <c r="BW159" s="139" t="str">
        <f t="shared" si="69"/>
        <v/>
      </c>
      <c r="BX159" s="4"/>
      <c r="BY159" s="16">
        <f t="shared" si="70"/>
        <v>0</v>
      </c>
      <c r="BZ159" s="7">
        <f t="shared" si="71"/>
        <v>0</v>
      </c>
      <c r="CA159" s="7">
        <f t="shared" si="72"/>
        <v>0</v>
      </c>
      <c r="CB159" s="7">
        <f t="shared" si="73"/>
        <v>0</v>
      </c>
      <c r="CC159" s="7">
        <f t="shared" si="74"/>
        <v>0</v>
      </c>
      <c r="CD159" s="7">
        <f t="shared" si="75"/>
        <v>0</v>
      </c>
      <c r="CE159" s="7">
        <f t="shared" si="76"/>
        <v>0</v>
      </c>
      <c r="CF159" s="8">
        <f t="shared" si="77"/>
        <v>0</v>
      </c>
      <c r="CG159" s="79" t="str">
        <f t="shared" si="78"/>
        <v/>
      </c>
      <c r="CH159" s="80" t="str">
        <f t="shared" si="79"/>
        <v/>
      </c>
      <c r="CI159" s="89" t="str">
        <f t="shared" si="80"/>
        <v/>
      </c>
      <c r="CJ159" s="52" t="s">
        <v>69</v>
      </c>
      <c r="CM159" s="7" t="str">
        <f t="shared" si="81"/>
        <v/>
      </c>
      <c r="CN159" s="7" t="str">
        <f>IF(CM159="","",IF(COUNTIF(CM159:$CM$168,CM159)&gt;1,0,1))</f>
        <v/>
      </c>
    </row>
    <row r="160" spans="1:92" ht="30" customHeight="1" thickBot="1" x14ac:dyDescent="0.2">
      <c r="A160" s="5" t="str">
        <f t="shared" si="67"/>
        <v/>
      </c>
      <c r="B160" s="262"/>
      <c r="C160" s="263"/>
      <c r="D160" s="263"/>
      <c r="E160" s="263"/>
      <c r="F160" s="264"/>
      <c r="G160" s="201"/>
      <c r="H160" s="202"/>
      <c r="I160" s="202"/>
      <c r="J160" s="202"/>
      <c r="K160" s="202"/>
      <c r="L160" s="202"/>
      <c r="M160" s="202"/>
      <c r="N160" s="203"/>
      <c r="O160" s="217" t="str">
        <f t="shared" si="66"/>
        <v/>
      </c>
      <c r="P160" s="218"/>
      <c r="Q160" s="218"/>
      <c r="R160" s="218"/>
      <c r="S160" s="219"/>
      <c r="T160" s="198"/>
      <c r="U160" s="199"/>
      <c r="V160" s="199"/>
      <c r="W160" s="200"/>
      <c r="X160" s="198"/>
      <c r="Y160" s="199"/>
      <c r="Z160" s="199"/>
      <c r="AA160" s="199"/>
      <c r="AB160" s="199"/>
      <c r="AC160" s="199"/>
      <c r="AD160" s="200"/>
      <c r="AE160" s="198"/>
      <c r="AF160" s="199"/>
      <c r="AG160" s="199"/>
      <c r="AH160" s="199"/>
      <c r="AI160" s="199"/>
      <c r="AJ160" s="199"/>
      <c r="AK160" s="200"/>
      <c r="AL160" s="201"/>
      <c r="AM160" s="202"/>
      <c r="AN160" s="202"/>
      <c r="AO160" s="202"/>
      <c r="AP160" s="202"/>
      <c r="AQ160" s="202"/>
      <c r="AR160" s="202"/>
      <c r="AS160" s="203"/>
      <c r="AT160" s="217" t="str">
        <f t="shared" si="68"/>
        <v/>
      </c>
      <c r="AU160" s="218"/>
      <c r="AV160" s="218"/>
      <c r="AW160" s="218"/>
      <c r="AX160" s="219"/>
      <c r="AY160" s="214"/>
      <c r="AZ160" s="215"/>
      <c r="BA160" s="215"/>
      <c r="BB160" s="215"/>
      <c r="BC160" s="215"/>
      <c r="BD160" s="215"/>
      <c r="BE160" s="216"/>
      <c r="BF160" s="192"/>
      <c r="BG160" s="193"/>
      <c r="BH160" s="193"/>
      <c r="BI160" s="193"/>
      <c r="BJ160" s="193"/>
      <c r="BK160" s="193"/>
      <c r="BL160" s="193"/>
      <c r="BM160" s="194"/>
      <c r="BN160" s="195"/>
      <c r="BO160" s="196"/>
      <c r="BP160" s="196"/>
      <c r="BQ160" s="196"/>
      <c r="BR160" s="196"/>
      <c r="BS160" s="196"/>
      <c r="BT160" s="196"/>
      <c r="BU160" s="196"/>
      <c r="BV160" s="197"/>
      <c r="BW160" s="139" t="str">
        <f t="shared" si="69"/>
        <v/>
      </c>
      <c r="BX160" s="4"/>
      <c r="BY160" s="16">
        <f t="shared" si="70"/>
        <v>0</v>
      </c>
      <c r="BZ160" s="7">
        <f t="shared" si="71"/>
        <v>0</v>
      </c>
      <c r="CA160" s="7">
        <f t="shared" si="72"/>
        <v>0</v>
      </c>
      <c r="CB160" s="7">
        <f t="shared" si="73"/>
        <v>0</v>
      </c>
      <c r="CC160" s="7">
        <f t="shared" si="74"/>
        <v>0</v>
      </c>
      <c r="CD160" s="7">
        <f t="shared" si="75"/>
        <v>0</v>
      </c>
      <c r="CE160" s="7">
        <f t="shared" si="76"/>
        <v>0</v>
      </c>
      <c r="CF160" s="8">
        <f t="shared" si="77"/>
        <v>0</v>
      </c>
      <c r="CG160" s="79" t="str">
        <f t="shared" si="78"/>
        <v/>
      </c>
      <c r="CH160" s="80" t="str">
        <f t="shared" si="79"/>
        <v/>
      </c>
      <c r="CI160" s="89" t="str">
        <f t="shared" si="80"/>
        <v/>
      </c>
      <c r="CJ160" s="54" t="s">
        <v>70</v>
      </c>
      <c r="CM160" s="7" t="str">
        <f t="shared" si="81"/>
        <v/>
      </c>
      <c r="CN160" s="7" t="str">
        <f>IF(CM160="","",IF(COUNTIF(CM160:$CM$168,CM160)&gt;1,0,1))</f>
        <v/>
      </c>
    </row>
    <row r="161" spans="1:92" ht="30" customHeight="1" x14ac:dyDescent="0.15">
      <c r="A161" s="5" t="str">
        <f t="shared" si="67"/>
        <v/>
      </c>
      <c r="B161" s="262"/>
      <c r="C161" s="263"/>
      <c r="D161" s="263"/>
      <c r="E161" s="263"/>
      <c r="F161" s="264"/>
      <c r="G161" s="201"/>
      <c r="H161" s="202"/>
      <c r="I161" s="202"/>
      <c r="J161" s="202"/>
      <c r="K161" s="202"/>
      <c r="L161" s="202"/>
      <c r="M161" s="202"/>
      <c r="N161" s="203"/>
      <c r="O161" s="217" t="str">
        <f t="shared" si="66"/>
        <v/>
      </c>
      <c r="P161" s="218"/>
      <c r="Q161" s="218"/>
      <c r="R161" s="218"/>
      <c r="S161" s="219"/>
      <c r="T161" s="198"/>
      <c r="U161" s="199"/>
      <c r="V161" s="199"/>
      <c r="W161" s="200"/>
      <c r="X161" s="198"/>
      <c r="Y161" s="199"/>
      <c r="Z161" s="199"/>
      <c r="AA161" s="199"/>
      <c r="AB161" s="199"/>
      <c r="AC161" s="199"/>
      <c r="AD161" s="200"/>
      <c r="AE161" s="198"/>
      <c r="AF161" s="199"/>
      <c r="AG161" s="199"/>
      <c r="AH161" s="199"/>
      <c r="AI161" s="199"/>
      <c r="AJ161" s="199"/>
      <c r="AK161" s="200"/>
      <c r="AL161" s="201"/>
      <c r="AM161" s="202"/>
      <c r="AN161" s="202"/>
      <c r="AO161" s="202"/>
      <c r="AP161" s="202"/>
      <c r="AQ161" s="202"/>
      <c r="AR161" s="202"/>
      <c r="AS161" s="203"/>
      <c r="AT161" s="217" t="str">
        <f t="shared" si="68"/>
        <v/>
      </c>
      <c r="AU161" s="218"/>
      <c r="AV161" s="218"/>
      <c r="AW161" s="218"/>
      <c r="AX161" s="219"/>
      <c r="AY161" s="214"/>
      <c r="AZ161" s="215"/>
      <c r="BA161" s="215"/>
      <c r="BB161" s="215"/>
      <c r="BC161" s="215"/>
      <c r="BD161" s="215"/>
      <c r="BE161" s="216"/>
      <c r="BF161" s="192"/>
      <c r="BG161" s="193"/>
      <c r="BH161" s="193"/>
      <c r="BI161" s="193"/>
      <c r="BJ161" s="193"/>
      <c r="BK161" s="193"/>
      <c r="BL161" s="193"/>
      <c r="BM161" s="194"/>
      <c r="BN161" s="195"/>
      <c r="BO161" s="196"/>
      <c r="BP161" s="196"/>
      <c r="BQ161" s="196"/>
      <c r="BR161" s="196"/>
      <c r="BS161" s="196"/>
      <c r="BT161" s="196"/>
      <c r="BU161" s="196"/>
      <c r="BV161" s="197"/>
      <c r="BW161" s="139" t="str">
        <f t="shared" si="69"/>
        <v/>
      </c>
      <c r="BX161" s="4"/>
      <c r="BY161" s="16">
        <f t="shared" si="70"/>
        <v>0</v>
      </c>
      <c r="BZ161" s="7">
        <f t="shared" si="71"/>
        <v>0</v>
      </c>
      <c r="CA161" s="7">
        <f t="shared" si="72"/>
        <v>0</v>
      </c>
      <c r="CB161" s="7">
        <f t="shared" si="73"/>
        <v>0</v>
      </c>
      <c r="CC161" s="7">
        <f t="shared" si="74"/>
        <v>0</v>
      </c>
      <c r="CD161" s="7">
        <f t="shared" si="75"/>
        <v>0</v>
      </c>
      <c r="CE161" s="7">
        <f t="shared" si="76"/>
        <v>0</v>
      </c>
      <c r="CF161" s="17">
        <f t="shared" si="77"/>
        <v>0</v>
      </c>
      <c r="CG161" s="79" t="str">
        <f t="shared" si="78"/>
        <v/>
      </c>
      <c r="CH161" s="80" t="str">
        <f t="shared" si="79"/>
        <v/>
      </c>
      <c r="CI161" s="81" t="str">
        <f t="shared" si="80"/>
        <v/>
      </c>
      <c r="CM161" s="7" t="str">
        <f t="shared" si="81"/>
        <v/>
      </c>
      <c r="CN161" s="7" t="str">
        <f>IF(CM161="","",IF(COUNTIF(CM161:$CM$168,CM161)&gt;1,0,1))</f>
        <v/>
      </c>
    </row>
    <row r="162" spans="1:92" ht="30" customHeight="1" x14ac:dyDescent="0.15">
      <c r="A162" s="5" t="str">
        <f t="shared" si="67"/>
        <v/>
      </c>
      <c r="B162" s="262"/>
      <c r="C162" s="263"/>
      <c r="D162" s="263"/>
      <c r="E162" s="263"/>
      <c r="F162" s="264"/>
      <c r="G162" s="201"/>
      <c r="H162" s="202"/>
      <c r="I162" s="202"/>
      <c r="J162" s="202"/>
      <c r="K162" s="202"/>
      <c r="L162" s="202"/>
      <c r="M162" s="202"/>
      <c r="N162" s="203"/>
      <c r="O162" s="217" t="str">
        <f t="shared" si="66"/>
        <v/>
      </c>
      <c r="P162" s="218"/>
      <c r="Q162" s="218"/>
      <c r="R162" s="218"/>
      <c r="S162" s="219"/>
      <c r="T162" s="198"/>
      <c r="U162" s="199"/>
      <c r="V162" s="199"/>
      <c r="W162" s="200"/>
      <c r="X162" s="198"/>
      <c r="Y162" s="199"/>
      <c r="Z162" s="199"/>
      <c r="AA162" s="199"/>
      <c r="AB162" s="199"/>
      <c r="AC162" s="199"/>
      <c r="AD162" s="200"/>
      <c r="AE162" s="198"/>
      <c r="AF162" s="199"/>
      <c r="AG162" s="199"/>
      <c r="AH162" s="199"/>
      <c r="AI162" s="199"/>
      <c r="AJ162" s="199"/>
      <c r="AK162" s="200"/>
      <c r="AL162" s="201"/>
      <c r="AM162" s="202"/>
      <c r="AN162" s="202"/>
      <c r="AO162" s="202"/>
      <c r="AP162" s="202"/>
      <c r="AQ162" s="202"/>
      <c r="AR162" s="202"/>
      <c r="AS162" s="203"/>
      <c r="AT162" s="217" t="str">
        <f t="shared" si="68"/>
        <v/>
      </c>
      <c r="AU162" s="218"/>
      <c r="AV162" s="218"/>
      <c r="AW162" s="218"/>
      <c r="AX162" s="219"/>
      <c r="AY162" s="214"/>
      <c r="AZ162" s="215"/>
      <c r="BA162" s="215"/>
      <c r="BB162" s="215"/>
      <c r="BC162" s="215"/>
      <c r="BD162" s="215"/>
      <c r="BE162" s="216"/>
      <c r="BF162" s="192"/>
      <c r="BG162" s="193"/>
      <c r="BH162" s="193"/>
      <c r="BI162" s="193"/>
      <c r="BJ162" s="193"/>
      <c r="BK162" s="193"/>
      <c r="BL162" s="193"/>
      <c r="BM162" s="194"/>
      <c r="BN162" s="195"/>
      <c r="BO162" s="196"/>
      <c r="BP162" s="196"/>
      <c r="BQ162" s="196"/>
      <c r="BR162" s="196"/>
      <c r="BS162" s="196"/>
      <c r="BT162" s="196"/>
      <c r="BU162" s="196"/>
      <c r="BV162" s="197"/>
      <c r="BW162" s="139" t="str">
        <f t="shared" si="69"/>
        <v/>
      </c>
      <c r="BX162" s="4"/>
      <c r="BY162" s="16">
        <f t="shared" si="70"/>
        <v>0</v>
      </c>
      <c r="BZ162" s="7">
        <f t="shared" si="71"/>
        <v>0</v>
      </c>
      <c r="CA162" s="7">
        <f t="shared" si="72"/>
        <v>0</v>
      </c>
      <c r="CB162" s="7">
        <f t="shared" si="73"/>
        <v>0</v>
      </c>
      <c r="CC162" s="7">
        <f t="shared" si="74"/>
        <v>0</v>
      </c>
      <c r="CD162" s="7">
        <f t="shared" si="75"/>
        <v>0</v>
      </c>
      <c r="CE162" s="7">
        <f t="shared" si="76"/>
        <v>0</v>
      </c>
      <c r="CF162" s="17">
        <f t="shared" si="77"/>
        <v>0</v>
      </c>
      <c r="CG162" s="79" t="str">
        <f t="shared" si="78"/>
        <v/>
      </c>
      <c r="CH162" s="80" t="str">
        <f t="shared" si="79"/>
        <v/>
      </c>
      <c r="CI162" s="81" t="str">
        <f t="shared" si="80"/>
        <v/>
      </c>
      <c r="CM162" s="7" t="str">
        <f t="shared" si="81"/>
        <v/>
      </c>
      <c r="CN162" s="7" t="str">
        <f>IF(CM162="","",IF(COUNTIF(CM162:$CM$168,CM162)&gt;1,0,1))</f>
        <v/>
      </c>
    </row>
    <row r="163" spans="1:92" ht="30" customHeight="1" x14ac:dyDescent="0.15">
      <c r="A163" s="5" t="str">
        <f t="shared" si="67"/>
        <v/>
      </c>
      <c r="B163" s="262"/>
      <c r="C163" s="263"/>
      <c r="D163" s="263"/>
      <c r="E163" s="263"/>
      <c r="F163" s="264"/>
      <c r="G163" s="201"/>
      <c r="H163" s="202"/>
      <c r="I163" s="202"/>
      <c r="J163" s="202"/>
      <c r="K163" s="202"/>
      <c r="L163" s="202"/>
      <c r="M163" s="202"/>
      <c r="N163" s="203"/>
      <c r="O163" s="217" t="str">
        <f t="shared" si="66"/>
        <v/>
      </c>
      <c r="P163" s="218"/>
      <c r="Q163" s="218"/>
      <c r="R163" s="218"/>
      <c r="S163" s="219"/>
      <c r="T163" s="198"/>
      <c r="U163" s="199"/>
      <c r="V163" s="199"/>
      <c r="W163" s="200"/>
      <c r="X163" s="198"/>
      <c r="Y163" s="199"/>
      <c r="Z163" s="199"/>
      <c r="AA163" s="199"/>
      <c r="AB163" s="199"/>
      <c r="AC163" s="199"/>
      <c r="AD163" s="200"/>
      <c r="AE163" s="198"/>
      <c r="AF163" s="199"/>
      <c r="AG163" s="199"/>
      <c r="AH163" s="199"/>
      <c r="AI163" s="199"/>
      <c r="AJ163" s="199"/>
      <c r="AK163" s="200"/>
      <c r="AL163" s="201"/>
      <c r="AM163" s="202"/>
      <c r="AN163" s="202"/>
      <c r="AO163" s="202"/>
      <c r="AP163" s="202"/>
      <c r="AQ163" s="202"/>
      <c r="AR163" s="202"/>
      <c r="AS163" s="203"/>
      <c r="AT163" s="217" t="str">
        <f t="shared" si="68"/>
        <v/>
      </c>
      <c r="AU163" s="218"/>
      <c r="AV163" s="218"/>
      <c r="AW163" s="218"/>
      <c r="AX163" s="219"/>
      <c r="AY163" s="214"/>
      <c r="AZ163" s="215"/>
      <c r="BA163" s="215"/>
      <c r="BB163" s="215"/>
      <c r="BC163" s="215"/>
      <c r="BD163" s="215"/>
      <c r="BE163" s="216"/>
      <c r="BF163" s="192"/>
      <c r="BG163" s="193"/>
      <c r="BH163" s="193"/>
      <c r="BI163" s="193"/>
      <c r="BJ163" s="193"/>
      <c r="BK163" s="193"/>
      <c r="BL163" s="193"/>
      <c r="BM163" s="194"/>
      <c r="BN163" s="195"/>
      <c r="BO163" s="196"/>
      <c r="BP163" s="196"/>
      <c r="BQ163" s="196"/>
      <c r="BR163" s="196"/>
      <c r="BS163" s="196"/>
      <c r="BT163" s="196"/>
      <c r="BU163" s="196"/>
      <c r="BV163" s="197"/>
      <c r="BW163" s="139" t="str">
        <f t="shared" si="69"/>
        <v/>
      </c>
      <c r="BX163" s="4"/>
      <c r="BY163" s="16">
        <f t="shared" si="70"/>
        <v>0</v>
      </c>
      <c r="BZ163" s="7">
        <f t="shared" si="71"/>
        <v>0</v>
      </c>
      <c r="CA163" s="7">
        <f t="shared" si="72"/>
        <v>0</v>
      </c>
      <c r="CB163" s="7">
        <f t="shared" si="73"/>
        <v>0</v>
      </c>
      <c r="CC163" s="7">
        <f t="shared" si="74"/>
        <v>0</v>
      </c>
      <c r="CD163" s="7">
        <f t="shared" si="75"/>
        <v>0</v>
      </c>
      <c r="CE163" s="7">
        <f t="shared" si="76"/>
        <v>0</v>
      </c>
      <c r="CF163" s="17">
        <f t="shared" si="77"/>
        <v>0</v>
      </c>
      <c r="CG163" s="79" t="str">
        <f t="shared" si="78"/>
        <v/>
      </c>
      <c r="CH163" s="80" t="str">
        <f t="shared" si="79"/>
        <v/>
      </c>
      <c r="CI163" s="81" t="str">
        <f t="shared" si="80"/>
        <v/>
      </c>
      <c r="CM163" s="7" t="str">
        <f t="shared" si="81"/>
        <v/>
      </c>
      <c r="CN163" s="7" t="str">
        <f>IF(CM163="","",IF(COUNTIF(CM163:$CM$168,CM163)&gt;1,0,1))</f>
        <v/>
      </c>
    </row>
    <row r="164" spans="1:92" ht="30" customHeight="1" x14ac:dyDescent="0.15">
      <c r="A164" s="5" t="str">
        <f t="shared" si="67"/>
        <v/>
      </c>
      <c r="B164" s="262"/>
      <c r="C164" s="263"/>
      <c r="D164" s="263"/>
      <c r="E164" s="263"/>
      <c r="F164" s="264"/>
      <c r="G164" s="201"/>
      <c r="H164" s="202"/>
      <c r="I164" s="202"/>
      <c r="J164" s="202"/>
      <c r="K164" s="202"/>
      <c r="L164" s="202"/>
      <c r="M164" s="202"/>
      <c r="N164" s="203"/>
      <c r="O164" s="217" t="str">
        <f t="shared" si="66"/>
        <v/>
      </c>
      <c r="P164" s="218"/>
      <c r="Q164" s="218"/>
      <c r="R164" s="218"/>
      <c r="S164" s="219"/>
      <c r="T164" s="198"/>
      <c r="U164" s="199"/>
      <c r="V164" s="199"/>
      <c r="W164" s="200"/>
      <c r="X164" s="198"/>
      <c r="Y164" s="199"/>
      <c r="Z164" s="199"/>
      <c r="AA164" s="199"/>
      <c r="AB164" s="199"/>
      <c r="AC164" s="199"/>
      <c r="AD164" s="200"/>
      <c r="AE164" s="198"/>
      <c r="AF164" s="199"/>
      <c r="AG164" s="199"/>
      <c r="AH164" s="199"/>
      <c r="AI164" s="199"/>
      <c r="AJ164" s="199"/>
      <c r="AK164" s="200"/>
      <c r="AL164" s="201"/>
      <c r="AM164" s="202"/>
      <c r="AN164" s="202"/>
      <c r="AO164" s="202"/>
      <c r="AP164" s="202"/>
      <c r="AQ164" s="202"/>
      <c r="AR164" s="202"/>
      <c r="AS164" s="203"/>
      <c r="AT164" s="217" t="str">
        <f t="shared" si="68"/>
        <v/>
      </c>
      <c r="AU164" s="218"/>
      <c r="AV164" s="218"/>
      <c r="AW164" s="218"/>
      <c r="AX164" s="219"/>
      <c r="AY164" s="214"/>
      <c r="AZ164" s="215"/>
      <c r="BA164" s="215"/>
      <c r="BB164" s="215"/>
      <c r="BC164" s="215"/>
      <c r="BD164" s="215"/>
      <c r="BE164" s="216"/>
      <c r="BF164" s="192"/>
      <c r="BG164" s="193"/>
      <c r="BH164" s="193"/>
      <c r="BI164" s="193"/>
      <c r="BJ164" s="193"/>
      <c r="BK164" s="193"/>
      <c r="BL164" s="193"/>
      <c r="BM164" s="194"/>
      <c r="BN164" s="195"/>
      <c r="BO164" s="196"/>
      <c r="BP164" s="196"/>
      <c r="BQ164" s="196"/>
      <c r="BR164" s="196"/>
      <c r="BS164" s="196"/>
      <c r="BT164" s="196"/>
      <c r="BU164" s="196"/>
      <c r="BV164" s="197"/>
      <c r="BW164" s="139" t="str">
        <f t="shared" si="69"/>
        <v/>
      </c>
      <c r="BX164" s="4"/>
      <c r="BY164" s="16">
        <f t="shared" si="70"/>
        <v>0</v>
      </c>
      <c r="BZ164" s="7">
        <f t="shared" si="71"/>
        <v>0</v>
      </c>
      <c r="CA164" s="7">
        <f t="shared" si="72"/>
        <v>0</v>
      </c>
      <c r="CB164" s="7">
        <f t="shared" si="73"/>
        <v>0</v>
      </c>
      <c r="CC164" s="7">
        <f t="shared" si="74"/>
        <v>0</v>
      </c>
      <c r="CD164" s="7">
        <f t="shared" si="75"/>
        <v>0</v>
      </c>
      <c r="CE164" s="7">
        <f t="shared" si="76"/>
        <v>0</v>
      </c>
      <c r="CF164" s="17">
        <f t="shared" si="77"/>
        <v>0</v>
      </c>
      <c r="CG164" s="79" t="str">
        <f t="shared" si="78"/>
        <v/>
      </c>
      <c r="CH164" s="80" t="str">
        <f t="shared" si="79"/>
        <v/>
      </c>
      <c r="CI164" s="81" t="str">
        <f t="shared" si="80"/>
        <v/>
      </c>
      <c r="CM164" s="7" t="str">
        <f t="shared" si="81"/>
        <v/>
      </c>
      <c r="CN164" s="7" t="str">
        <f>IF(CM164="","",IF(COUNTIF(CM164:$CM$168,CM164)&gt;1,0,1))</f>
        <v/>
      </c>
    </row>
    <row r="165" spans="1:92" ht="30" customHeight="1" x14ac:dyDescent="0.15">
      <c r="A165" s="5" t="str">
        <f t="shared" si="67"/>
        <v/>
      </c>
      <c r="B165" s="262"/>
      <c r="C165" s="263"/>
      <c r="D165" s="263"/>
      <c r="E165" s="263"/>
      <c r="F165" s="264"/>
      <c r="G165" s="201"/>
      <c r="H165" s="202"/>
      <c r="I165" s="202"/>
      <c r="J165" s="202"/>
      <c r="K165" s="202"/>
      <c r="L165" s="202"/>
      <c r="M165" s="202"/>
      <c r="N165" s="203"/>
      <c r="O165" s="217" t="str">
        <f t="shared" si="66"/>
        <v/>
      </c>
      <c r="P165" s="218"/>
      <c r="Q165" s="218"/>
      <c r="R165" s="218"/>
      <c r="S165" s="219"/>
      <c r="T165" s="198"/>
      <c r="U165" s="199"/>
      <c r="V165" s="199"/>
      <c r="W165" s="200"/>
      <c r="X165" s="198"/>
      <c r="Y165" s="199"/>
      <c r="Z165" s="199"/>
      <c r="AA165" s="199"/>
      <c r="AB165" s="199"/>
      <c r="AC165" s="199"/>
      <c r="AD165" s="200"/>
      <c r="AE165" s="198"/>
      <c r="AF165" s="199"/>
      <c r="AG165" s="199"/>
      <c r="AH165" s="199"/>
      <c r="AI165" s="199"/>
      <c r="AJ165" s="199"/>
      <c r="AK165" s="200"/>
      <c r="AL165" s="201"/>
      <c r="AM165" s="202"/>
      <c r="AN165" s="202"/>
      <c r="AO165" s="202"/>
      <c r="AP165" s="202"/>
      <c r="AQ165" s="202"/>
      <c r="AR165" s="202"/>
      <c r="AS165" s="203"/>
      <c r="AT165" s="217" t="str">
        <f t="shared" si="68"/>
        <v/>
      </c>
      <c r="AU165" s="218"/>
      <c r="AV165" s="218"/>
      <c r="AW165" s="218"/>
      <c r="AX165" s="219"/>
      <c r="AY165" s="214"/>
      <c r="AZ165" s="215"/>
      <c r="BA165" s="215"/>
      <c r="BB165" s="215"/>
      <c r="BC165" s="215"/>
      <c r="BD165" s="215"/>
      <c r="BE165" s="216"/>
      <c r="BF165" s="192"/>
      <c r="BG165" s="193"/>
      <c r="BH165" s="193"/>
      <c r="BI165" s="193"/>
      <c r="BJ165" s="193"/>
      <c r="BK165" s="193"/>
      <c r="BL165" s="193"/>
      <c r="BM165" s="194"/>
      <c r="BN165" s="195"/>
      <c r="BO165" s="196"/>
      <c r="BP165" s="196"/>
      <c r="BQ165" s="196"/>
      <c r="BR165" s="196"/>
      <c r="BS165" s="196"/>
      <c r="BT165" s="196"/>
      <c r="BU165" s="196"/>
      <c r="BV165" s="197"/>
      <c r="BW165" s="139" t="str">
        <f t="shared" si="69"/>
        <v/>
      </c>
      <c r="BX165" s="4"/>
      <c r="BY165" s="16">
        <f t="shared" si="70"/>
        <v>0</v>
      </c>
      <c r="BZ165" s="7">
        <f t="shared" si="71"/>
        <v>0</v>
      </c>
      <c r="CA165" s="7">
        <f t="shared" si="72"/>
        <v>0</v>
      </c>
      <c r="CB165" s="7">
        <f t="shared" si="73"/>
        <v>0</v>
      </c>
      <c r="CC165" s="7">
        <f t="shared" si="74"/>
        <v>0</v>
      </c>
      <c r="CD165" s="7">
        <f t="shared" si="75"/>
        <v>0</v>
      </c>
      <c r="CE165" s="7">
        <f t="shared" si="76"/>
        <v>0</v>
      </c>
      <c r="CF165" s="17">
        <f t="shared" si="77"/>
        <v>0</v>
      </c>
      <c r="CG165" s="79" t="str">
        <f t="shared" si="78"/>
        <v/>
      </c>
      <c r="CH165" s="80" t="str">
        <f t="shared" si="79"/>
        <v/>
      </c>
      <c r="CI165" s="81" t="str">
        <f t="shared" si="80"/>
        <v/>
      </c>
      <c r="CM165" s="7" t="str">
        <f t="shared" si="81"/>
        <v/>
      </c>
      <c r="CN165" s="7" t="str">
        <f>IF(CM165="","",IF(COUNTIF(CM165:$CM$168,CM165)&gt;1,0,1))</f>
        <v/>
      </c>
    </row>
    <row r="166" spans="1:92" ht="30" customHeight="1" x14ac:dyDescent="0.15">
      <c r="A166" s="5" t="str">
        <f t="shared" si="67"/>
        <v/>
      </c>
      <c r="B166" s="262"/>
      <c r="C166" s="263"/>
      <c r="D166" s="263"/>
      <c r="E166" s="263"/>
      <c r="F166" s="264"/>
      <c r="G166" s="201"/>
      <c r="H166" s="202"/>
      <c r="I166" s="202"/>
      <c r="J166" s="202"/>
      <c r="K166" s="202"/>
      <c r="L166" s="202"/>
      <c r="M166" s="202"/>
      <c r="N166" s="203"/>
      <c r="O166" s="217" t="str">
        <f t="shared" si="66"/>
        <v/>
      </c>
      <c r="P166" s="218"/>
      <c r="Q166" s="218"/>
      <c r="R166" s="218"/>
      <c r="S166" s="219"/>
      <c r="T166" s="198"/>
      <c r="U166" s="199"/>
      <c r="V166" s="199"/>
      <c r="W166" s="200"/>
      <c r="X166" s="198"/>
      <c r="Y166" s="199"/>
      <c r="Z166" s="199"/>
      <c r="AA166" s="199"/>
      <c r="AB166" s="199"/>
      <c r="AC166" s="199"/>
      <c r="AD166" s="200"/>
      <c r="AE166" s="198"/>
      <c r="AF166" s="199"/>
      <c r="AG166" s="199"/>
      <c r="AH166" s="199"/>
      <c r="AI166" s="199"/>
      <c r="AJ166" s="199"/>
      <c r="AK166" s="200"/>
      <c r="AL166" s="201"/>
      <c r="AM166" s="202"/>
      <c r="AN166" s="202"/>
      <c r="AO166" s="202"/>
      <c r="AP166" s="202"/>
      <c r="AQ166" s="202"/>
      <c r="AR166" s="202"/>
      <c r="AS166" s="203"/>
      <c r="AT166" s="217" t="str">
        <f t="shared" si="68"/>
        <v/>
      </c>
      <c r="AU166" s="218"/>
      <c r="AV166" s="218"/>
      <c r="AW166" s="218"/>
      <c r="AX166" s="219"/>
      <c r="AY166" s="214"/>
      <c r="AZ166" s="215"/>
      <c r="BA166" s="215"/>
      <c r="BB166" s="215"/>
      <c r="BC166" s="215"/>
      <c r="BD166" s="215"/>
      <c r="BE166" s="216"/>
      <c r="BF166" s="192"/>
      <c r="BG166" s="193"/>
      <c r="BH166" s="193"/>
      <c r="BI166" s="193"/>
      <c r="BJ166" s="193"/>
      <c r="BK166" s="193"/>
      <c r="BL166" s="193"/>
      <c r="BM166" s="194"/>
      <c r="BN166" s="195"/>
      <c r="BO166" s="196"/>
      <c r="BP166" s="196"/>
      <c r="BQ166" s="196"/>
      <c r="BR166" s="196"/>
      <c r="BS166" s="196"/>
      <c r="BT166" s="196"/>
      <c r="BU166" s="196"/>
      <c r="BV166" s="197"/>
      <c r="BW166" s="139" t="str">
        <f t="shared" si="69"/>
        <v/>
      </c>
      <c r="BX166" s="4"/>
      <c r="BY166" s="16">
        <f t="shared" si="70"/>
        <v>0</v>
      </c>
      <c r="BZ166" s="7">
        <f t="shared" si="71"/>
        <v>0</v>
      </c>
      <c r="CA166" s="7">
        <f t="shared" si="72"/>
        <v>0</v>
      </c>
      <c r="CB166" s="7">
        <f t="shared" si="73"/>
        <v>0</v>
      </c>
      <c r="CC166" s="7">
        <f t="shared" si="74"/>
        <v>0</v>
      </c>
      <c r="CD166" s="7">
        <f t="shared" si="75"/>
        <v>0</v>
      </c>
      <c r="CE166" s="7">
        <f t="shared" si="76"/>
        <v>0</v>
      </c>
      <c r="CF166" s="17">
        <f t="shared" si="77"/>
        <v>0</v>
      </c>
      <c r="CG166" s="79" t="str">
        <f t="shared" si="78"/>
        <v/>
      </c>
      <c r="CH166" s="80" t="str">
        <f t="shared" si="79"/>
        <v/>
      </c>
      <c r="CI166" s="81" t="str">
        <f t="shared" si="80"/>
        <v/>
      </c>
      <c r="CM166" s="7" t="str">
        <f t="shared" si="81"/>
        <v/>
      </c>
      <c r="CN166" s="7" t="str">
        <f>IF(CM166="","",IF(COUNTIF(CM166:$CM$168,CM166)&gt;1,0,1))</f>
        <v/>
      </c>
    </row>
    <row r="167" spans="1:92" ht="30" customHeight="1" x14ac:dyDescent="0.15">
      <c r="A167" s="5" t="str">
        <f t="shared" si="67"/>
        <v/>
      </c>
      <c r="B167" s="262"/>
      <c r="C167" s="263"/>
      <c r="D167" s="263"/>
      <c r="E167" s="263"/>
      <c r="F167" s="264"/>
      <c r="G167" s="201"/>
      <c r="H167" s="202"/>
      <c r="I167" s="202"/>
      <c r="J167" s="202"/>
      <c r="K167" s="202"/>
      <c r="L167" s="202"/>
      <c r="M167" s="202"/>
      <c r="N167" s="203"/>
      <c r="O167" s="217" t="str">
        <f t="shared" si="66"/>
        <v/>
      </c>
      <c r="P167" s="218"/>
      <c r="Q167" s="218"/>
      <c r="R167" s="218"/>
      <c r="S167" s="219"/>
      <c r="T167" s="198"/>
      <c r="U167" s="199"/>
      <c r="V167" s="199"/>
      <c r="W167" s="200"/>
      <c r="X167" s="198"/>
      <c r="Y167" s="199"/>
      <c r="Z167" s="199"/>
      <c r="AA167" s="199"/>
      <c r="AB167" s="199"/>
      <c r="AC167" s="199"/>
      <c r="AD167" s="200"/>
      <c r="AE167" s="198"/>
      <c r="AF167" s="199"/>
      <c r="AG167" s="199"/>
      <c r="AH167" s="199"/>
      <c r="AI167" s="199"/>
      <c r="AJ167" s="199"/>
      <c r="AK167" s="200"/>
      <c r="AL167" s="201"/>
      <c r="AM167" s="202"/>
      <c r="AN167" s="202"/>
      <c r="AO167" s="202"/>
      <c r="AP167" s="202"/>
      <c r="AQ167" s="202"/>
      <c r="AR167" s="202"/>
      <c r="AS167" s="203"/>
      <c r="AT167" s="217" t="str">
        <f t="shared" si="68"/>
        <v/>
      </c>
      <c r="AU167" s="218"/>
      <c r="AV167" s="218"/>
      <c r="AW167" s="218"/>
      <c r="AX167" s="219"/>
      <c r="AY167" s="214"/>
      <c r="AZ167" s="215"/>
      <c r="BA167" s="215"/>
      <c r="BB167" s="215"/>
      <c r="BC167" s="215"/>
      <c r="BD167" s="215"/>
      <c r="BE167" s="216"/>
      <c r="BF167" s="192"/>
      <c r="BG167" s="193"/>
      <c r="BH167" s="193"/>
      <c r="BI167" s="193"/>
      <c r="BJ167" s="193"/>
      <c r="BK167" s="193"/>
      <c r="BL167" s="193"/>
      <c r="BM167" s="194"/>
      <c r="BN167" s="195"/>
      <c r="BO167" s="196"/>
      <c r="BP167" s="196"/>
      <c r="BQ167" s="196"/>
      <c r="BR167" s="196"/>
      <c r="BS167" s="196"/>
      <c r="BT167" s="196"/>
      <c r="BU167" s="196"/>
      <c r="BV167" s="197"/>
      <c r="BW167" s="139" t="str">
        <f t="shared" si="69"/>
        <v/>
      </c>
      <c r="BX167" s="4"/>
      <c r="BY167" s="16">
        <f t="shared" si="70"/>
        <v>0</v>
      </c>
      <c r="BZ167" s="7">
        <f t="shared" si="71"/>
        <v>0</v>
      </c>
      <c r="CA167" s="7">
        <f t="shared" si="72"/>
        <v>0</v>
      </c>
      <c r="CB167" s="7">
        <f t="shared" si="73"/>
        <v>0</v>
      </c>
      <c r="CC167" s="7">
        <f t="shared" si="74"/>
        <v>0</v>
      </c>
      <c r="CD167" s="7">
        <f t="shared" si="75"/>
        <v>0</v>
      </c>
      <c r="CE167" s="7">
        <f t="shared" si="76"/>
        <v>0</v>
      </c>
      <c r="CF167" s="17">
        <f t="shared" si="77"/>
        <v>0</v>
      </c>
      <c r="CG167" s="79" t="str">
        <f t="shared" si="78"/>
        <v/>
      </c>
      <c r="CH167" s="80" t="str">
        <f t="shared" si="79"/>
        <v/>
      </c>
      <c r="CI167" s="81" t="str">
        <f t="shared" si="80"/>
        <v/>
      </c>
      <c r="CM167" s="7" t="str">
        <f t="shared" si="81"/>
        <v/>
      </c>
      <c r="CN167" s="7" t="str">
        <f>IF(CM167="","",IF(COUNTIF(CM167:$CM$168,CM167)&gt;1,0,1))</f>
        <v/>
      </c>
    </row>
    <row r="168" spans="1:92" ht="30" customHeight="1" thickBot="1" x14ac:dyDescent="0.2">
      <c r="A168" s="5" t="str">
        <f t="shared" si="67"/>
        <v/>
      </c>
      <c r="B168" s="247"/>
      <c r="C168" s="248"/>
      <c r="D168" s="248"/>
      <c r="E168" s="248"/>
      <c r="F168" s="249"/>
      <c r="G168" s="250"/>
      <c r="H168" s="251"/>
      <c r="I168" s="251"/>
      <c r="J168" s="251"/>
      <c r="K168" s="251"/>
      <c r="L168" s="251"/>
      <c r="M168" s="251"/>
      <c r="N168" s="252"/>
      <c r="O168" s="253" t="str">
        <f t="shared" si="66"/>
        <v/>
      </c>
      <c r="P168" s="254"/>
      <c r="Q168" s="254"/>
      <c r="R168" s="254"/>
      <c r="S168" s="255"/>
      <c r="T168" s="256"/>
      <c r="U168" s="257"/>
      <c r="V168" s="257"/>
      <c r="W168" s="258"/>
      <c r="X168" s="256"/>
      <c r="Y168" s="257"/>
      <c r="Z168" s="257"/>
      <c r="AA168" s="257"/>
      <c r="AB168" s="257"/>
      <c r="AC168" s="257"/>
      <c r="AD168" s="258"/>
      <c r="AE168" s="256"/>
      <c r="AF168" s="257"/>
      <c r="AG168" s="257"/>
      <c r="AH168" s="257"/>
      <c r="AI168" s="257"/>
      <c r="AJ168" s="257"/>
      <c r="AK168" s="258"/>
      <c r="AL168" s="250"/>
      <c r="AM168" s="251"/>
      <c r="AN168" s="251"/>
      <c r="AO168" s="251"/>
      <c r="AP168" s="251"/>
      <c r="AQ168" s="251"/>
      <c r="AR168" s="251"/>
      <c r="AS168" s="252"/>
      <c r="AT168" s="253" t="str">
        <f t="shared" si="68"/>
        <v/>
      </c>
      <c r="AU168" s="254"/>
      <c r="AV168" s="254"/>
      <c r="AW168" s="254"/>
      <c r="AX168" s="255"/>
      <c r="AY168" s="259"/>
      <c r="AZ168" s="260"/>
      <c r="BA168" s="260"/>
      <c r="BB168" s="260"/>
      <c r="BC168" s="260"/>
      <c r="BD168" s="260"/>
      <c r="BE168" s="261"/>
      <c r="BF168" s="240"/>
      <c r="BG168" s="241"/>
      <c r="BH168" s="241"/>
      <c r="BI168" s="241"/>
      <c r="BJ168" s="241"/>
      <c r="BK168" s="241"/>
      <c r="BL168" s="241"/>
      <c r="BM168" s="242"/>
      <c r="BN168" s="243"/>
      <c r="BO168" s="244"/>
      <c r="BP168" s="244"/>
      <c r="BQ168" s="244"/>
      <c r="BR168" s="244"/>
      <c r="BS168" s="244"/>
      <c r="BT168" s="244"/>
      <c r="BU168" s="244"/>
      <c r="BV168" s="245"/>
      <c r="BW168" s="139" t="str">
        <f t="shared" si="69"/>
        <v/>
      </c>
      <c r="BX168" s="4"/>
      <c r="BY168" s="18">
        <f t="shared" si="70"/>
        <v>0</v>
      </c>
      <c r="BZ168" s="38">
        <f t="shared" si="71"/>
        <v>0</v>
      </c>
      <c r="CA168" s="38">
        <f t="shared" si="72"/>
        <v>0</v>
      </c>
      <c r="CB168" s="38">
        <f t="shared" si="73"/>
        <v>0</v>
      </c>
      <c r="CC168" s="38">
        <f t="shared" si="74"/>
        <v>0</v>
      </c>
      <c r="CD168" s="38">
        <f t="shared" si="75"/>
        <v>0</v>
      </c>
      <c r="CE168" s="38">
        <f t="shared" si="76"/>
        <v>0</v>
      </c>
      <c r="CF168" s="19">
        <f t="shared" si="77"/>
        <v>0</v>
      </c>
      <c r="CG168" s="41" t="str">
        <f t="shared" si="78"/>
        <v/>
      </c>
      <c r="CH168" s="42" t="str">
        <f t="shared" si="79"/>
        <v/>
      </c>
      <c r="CI168" s="85" t="str">
        <f t="shared" si="80"/>
        <v/>
      </c>
      <c r="CM168" s="7" t="str">
        <f t="shared" si="81"/>
        <v/>
      </c>
      <c r="CN168" s="7" t="str">
        <f>IF(CM168="","",IF(COUNTIF(CM168:$CM$168,CM168)&gt;1,0,1))</f>
        <v/>
      </c>
    </row>
    <row r="169" spans="1:92" ht="30" hidden="1" customHeight="1" thickBot="1" x14ac:dyDescent="0.2">
      <c r="B169" s="150"/>
      <c r="C169" s="150"/>
      <c r="D169" s="150"/>
      <c r="E169" s="150"/>
      <c r="F169" s="150"/>
      <c r="G169" s="151"/>
      <c r="H169" s="151"/>
      <c r="I169" s="151"/>
      <c r="J169" s="151"/>
      <c r="K169" s="151"/>
      <c r="L169" s="151"/>
      <c r="M169" s="151"/>
      <c r="N169" s="151"/>
      <c r="O169" s="152"/>
      <c r="P169" s="152"/>
      <c r="Q169" s="152"/>
      <c r="R169" s="152"/>
      <c r="S169" s="152"/>
      <c r="T169" s="150"/>
      <c r="U169" s="150"/>
      <c r="V169" s="150"/>
      <c r="W169" s="150"/>
      <c r="X169" s="150"/>
      <c r="Y169" s="150"/>
      <c r="Z169" s="150"/>
      <c r="AA169" s="150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50"/>
      <c r="AL169" s="151"/>
      <c r="AM169" s="151"/>
      <c r="AN169" s="151"/>
      <c r="AO169" s="151"/>
      <c r="AP169" s="151"/>
      <c r="AQ169" s="151"/>
      <c r="AR169" s="151"/>
      <c r="AS169" s="151"/>
      <c r="AT169" s="152"/>
      <c r="AU169" s="152"/>
      <c r="AV169" s="152"/>
      <c r="AW169" s="152"/>
      <c r="AX169" s="152"/>
      <c r="AY169" s="153"/>
      <c r="AZ169" s="153"/>
      <c r="BA169" s="153"/>
      <c r="BB169" s="153"/>
      <c r="BC169" s="153"/>
      <c r="BD169" s="153"/>
      <c r="BE169" s="153"/>
      <c r="BF169" s="154"/>
      <c r="BG169" s="154"/>
      <c r="BH169" s="154"/>
      <c r="BI169" s="154"/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39"/>
      <c r="BX169" s="4"/>
      <c r="CG169" s="86"/>
      <c r="CH169" s="86"/>
      <c r="CI169" s="86"/>
      <c r="CM169" s="7"/>
      <c r="CN169" s="7"/>
    </row>
    <row r="170" spans="1:92" ht="18" customHeight="1" x14ac:dyDescent="0.15">
      <c r="B170" s="246" t="str">
        <f>B102</f>
        <v>注）令和5年7月1日現在の入居者を記載すること。</v>
      </c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246"/>
      <c r="U170" s="246"/>
      <c r="V170" s="246"/>
      <c r="W170" s="246"/>
      <c r="X170" s="246"/>
      <c r="Y170" s="246"/>
      <c r="Z170" s="246"/>
      <c r="AA170" s="246"/>
      <c r="AB170" s="246"/>
      <c r="AC170" s="246"/>
      <c r="AD170" s="246"/>
      <c r="AE170" s="246"/>
      <c r="AF170" s="246"/>
      <c r="AG170" s="246"/>
      <c r="AH170" s="246"/>
      <c r="AI170" s="246"/>
      <c r="AJ170" s="246"/>
      <c r="AK170" s="246"/>
      <c r="AL170" s="246"/>
      <c r="AM170" s="246"/>
      <c r="AN170" s="246"/>
      <c r="AO170" s="246"/>
      <c r="AP170" s="246"/>
      <c r="AQ170" s="246"/>
      <c r="AR170" s="246"/>
      <c r="AS170" s="246"/>
      <c r="AT170" s="246"/>
      <c r="AU170" s="246"/>
      <c r="AV170" s="246"/>
      <c r="AW170" s="246"/>
      <c r="AX170" s="246"/>
      <c r="AY170" s="246"/>
      <c r="AZ170" s="246"/>
      <c r="BA170" s="246"/>
      <c r="BB170" s="246"/>
      <c r="BC170" s="246"/>
      <c r="BD170" s="246"/>
      <c r="BE170" s="246"/>
      <c r="BF170" s="246"/>
      <c r="BG170" s="246"/>
      <c r="BH170" s="246"/>
      <c r="BI170" s="246"/>
      <c r="BJ170" s="246"/>
      <c r="BK170" s="246"/>
      <c r="BL170" s="246"/>
      <c r="BM170" s="246"/>
      <c r="BN170" s="246"/>
      <c r="BO170" s="246"/>
      <c r="BP170" s="246"/>
      <c r="BQ170" s="246"/>
      <c r="BR170" s="246"/>
      <c r="BS170" s="246"/>
      <c r="BT170" s="246"/>
      <c r="BU170" s="246"/>
      <c r="BV170" s="246"/>
      <c r="BW170" s="140"/>
    </row>
    <row r="171" spans="1:92" ht="18" customHeight="1" x14ac:dyDescent="0.15">
      <c r="B171" s="191" t="s">
        <v>77</v>
      </c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91"/>
      <c r="Z171" s="191"/>
      <c r="AA171" s="191"/>
      <c r="AB171" s="191"/>
      <c r="AC171" s="191"/>
      <c r="AD171" s="191"/>
      <c r="AE171" s="191"/>
      <c r="AF171" s="191"/>
      <c r="AG171" s="191"/>
      <c r="AH171" s="191"/>
      <c r="AI171" s="191"/>
      <c r="AJ171" s="191"/>
      <c r="AK171" s="191"/>
      <c r="AL171" s="191"/>
      <c r="AM171" s="191"/>
      <c r="AN171" s="191"/>
      <c r="AO171" s="191"/>
      <c r="AP171" s="191"/>
      <c r="AQ171" s="191"/>
      <c r="AR171" s="191"/>
      <c r="AS171" s="191"/>
      <c r="AT171" s="191"/>
      <c r="AU171" s="191"/>
      <c r="AV171" s="191"/>
      <c r="AW171" s="191"/>
      <c r="AX171" s="191"/>
      <c r="AY171" s="191"/>
      <c r="AZ171" s="191"/>
      <c r="BA171" s="191"/>
      <c r="BB171" s="191"/>
      <c r="BC171" s="191"/>
      <c r="BD171" s="191"/>
      <c r="BE171" s="191"/>
      <c r="BF171" s="191"/>
      <c r="BG171" s="191"/>
      <c r="BH171" s="191"/>
      <c r="BI171" s="191"/>
      <c r="BJ171" s="191"/>
      <c r="BK171" s="191"/>
      <c r="BL171" s="191"/>
      <c r="BM171" s="191"/>
      <c r="BN171" s="191"/>
      <c r="BO171" s="191"/>
      <c r="BP171" s="191"/>
      <c r="BQ171" s="191"/>
      <c r="BR171" s="191"/>
      <c r="BS171" s="191"/>
      <c r="BT171" s="191"/>
      <c r="BU171" s="191"/>
      <c r="BV171" s="191"/>
      <c r="BW171" s="140"/>
    </row>
  </sheetData>
  <mergeCells count="1545">
    <mergeCell ref="B136:BV136"/>
    <mergeCell ref="B132:F132"/>
    <mergeCell ref="G132:N132"/>
    <mergeCell ref="O132:S132"/>
    <mergeCell ref="T132:W132"/>
    <mergeCell ref="X132:AD132"/>
    <mergeCell ref="AE132:AK132"/>
    <mergeCell ref="AL132:AS132"/>
    <mergeCell ref="AT132:AX132"/>
    <mergeCell ref="AY132:BE132"/>
    <mergeCell ref="BF132:BM132"/>
    <mergeCell ref="BN132:BV132"/>
    <mergeCell ref="B137:BV137"/>
    <mergeCell ref="AE134:AK134"/>
    <mergeCell ref="AL134:AS134"/>
    <mergeCell ref="AT134:AX134"/>
    <mergeCell ref="AY134:BE134"/>
    <mergeCell ref="BF134:BM134"/>
    <mergeCell ref="BN134:BV134"/>
    <mergeCell ref="B133:F133"/>
    <mergeCell ref="G133:N133"/>
    <mergeCell ref="O133:S133"/>
    <mergeCell ref="T133:W133"/>
    <mergeCell ref="X133:AD133"/>
    <mergeCell ref="AE133:AK133"/>
    <mergeCell ref="AL133:AS133"/>
    <mergeCell ref="AT133:AX133"/>
    <mergeCell ref="AY133:BE133"/>
    <mergeCell ref="BF133:BM133"/>
    <mergeCell ref="BN133:BV133"/>
    <mergeCell ref="B134:F134"/>
    <mergeCell ref="G134:N134"/>
    <mergeCell ref="O134:S134"/>
    <mergeCell ref="B130:F130"/>
    <mergeCell ref="G130:N130"/>
    <mergeCell ref="O130:S130"/>
    <mergeCell ref="T130:W130"/>
    <mergeCell ref="X130:AD130"/>
    <mergeCell ref="AE130:AK130"/>
    <mergeCell ref="AL130:AS130"/>
    <mergeCell ref="AT130:AX130"/>
    <mergeCell ref="AY130:BE130"/>
    <mergeCell ref="BF130:BM130"/>
    <mergeCell ref="BN130:BV130"/>
    <mergeCell ref="B131:F131"/>
    <mergeCell ref="G131:N131"/>
    <mergeCell ref="O131:S131"/>
    <mergeCell ref="T131:W131"/>
    <mergeCell ref="X131:AD131"/>
    <mergeCell ref="AE131:AK131"/>
    <mergeCell ref="AL131:AS131"/>
    <mergeCell ref="AT131:AX131"/>
    <mergeCell ref="AY131:BE131"/>
    <mergeCell ref="BF131:BM131"/>
    <mergeCell ref="BN131:BV131"/>
    <mergeCell ref="T134:W134"/>
    <mergeCell ref="X134:AD134"/>
    <mergeCell ref="B128:F128"/>
    <mergeCell ref="G128:N128"/>
    <mergeCell ref="O128:S128"/>
    <mergeCell ref="T128:W128"/>
    <mergeCell ref="X128:AD128"/>
    <mergeCell ref="AE128:AK128"/>
    <mergeCell ref="AL128:AS128"/>
    <mergeCell ref="AT128:AX128"/>
    <mergeCell ref="AY128:BE128"/>
    <mergeCell ref="BF128:BM128"/>
    <mergeCell ref="BN128:BV128"/>
    <mergeCell ref="B129:F129"/>
    <mergeCell ref="G129:N129"/>
    <mergeCell ref="O129:S129"/>
    <mergeCell ref="T129:W129"/>
    <mergeCell ref="X129:AD129"/>
    <mergeCell ref="AE129:AK129"/>
    <mergeCell ref="AL129:AS129"/>
    <mergeCell ref="AT129:AX129"/>
    <mergeCell ref="AY129:BE129"/>
    <mergeCell ref="BF129:BM129"/>
    <mergeCell ref="BN129:BV129"/>
    <mergeCell ref="B126:F126"/>
    <mergeCell ref="G126:N126"/>
    <mergeCell ref="O126:S126"/>
    <mergeCell ref="T126:W126"/>
    <mergeCell ref="X126:AD126"/>
    <mergeCell ref="AE126:AK126"/>
    <mergeCell ref="AL126:AS126"/>
    <mergeCell ref="AT126:AX126"/>
    <mergeCell ref="AY126:BE126"/>
    <mergeCell ref="BF126:BM126"/>
    <mergeCell ref="BN126:BV126"/>
    <mergeCell ref="B127:F127"/>
    <mergeCell ref="G127:N127"/>
    <mergeCell ref="O127:S127"/>
    <mergeCell ref="T127:W127"/>
    <mergeCell ref="X127:AD127"/>
    <mergeCell ref="AE127:AK127"/>
    <mergeCell ref="AL127:AS127"/>
    <mergeCell ref="AT127:AX127"/>
    <mergeCell ref="AY127:BE127"/>
    <mergeCell ref="BF127:BM127"/>
    <mergeCell ref="BN127:BV127"/>
    <mergeCell ref="B124:F124"/>
    <mergeCell ref="G124:N124"/>
    <mergeCell ref="O124:S124"/>
    <mergeCell ref="T124:W124"/>
    <mergeCell ref="X124:AD124"/>
    <mergeCell ref="AE124:AK124"/>
    <mergeCell ref="AL124:AS124"/>
    <mergeCell ref="AT124:AX124"/>
    <mergeCell ref="AY124:BE124"/>
    <mergeCell ref="BF124:BM124"/>
    <mergeCell ref="BN124:BV124"/>
    <mergeCell ref="B125:F125"/>
    <mergeCell ref="G125:N125"/>
    <mergeCell ref="O125:S125"/>
    <mergeCell ref="T125:W125"/>
    <mergeCell ref="X125:AD125"/>
    <mergeCell ref="AE125:AK125"/>
    <mergeCell ref="AL125:AS125"/>
    <mergeCell ref="AT125:AX125"/>
    <mergeCell ref="AY125:BE125"/>
    <mergeCell ref="BF125:BM125"/>
    <mergeCell ref="BN125:BV125"/>
    <mergeCell ref="T122:W122"/>
    <mergeCell ref="X122:AD122"/>
    <mergeCell ref="AE122:AK122"/>
    <mergeCell ref="AL122:AS122"/>
    <mergeCell ref="AT122:AX122"/>
    <mergeCell ref="AY122:BE122"/>
    <mergeCell ref="BF122:BM122"/>
    <mergeCell ref="BN122:BV122"/>
    <mergeCell ref="B123:F123"/>
    <mergeCell ref="G123:N123"/>
    <mergeCell ref="O123:S123"/>
    <mergeCell ref="T123:W123"/>
    <mergeCell ref="X123:AD123"/>
    <mergeCell ref="AE123:AK123"/>
    <mergeCell ref="AL123:AS123"/>
    <mergeCell ref="AT123:AX123"/>
    <mergeCell ref="AY123:BE123"/>
    <mergeCell ref="BF123:BM123"/>
    <mergeCell ref="BN123:BV123"/>
    <mergeCell ref="AL100:AS100"/>
    <mergeCell ref="AT100:AX100"/>
    <mergeCell ref="AY100:BE100"/>
    <mergeCell ref="BF100:BM100"/>
    <mergeCell ref="BN100:BV100"/>
    <mergeCell ref="B102:BV102"/>
    <mergeCell ref="B100:F100"/>
    <mergeCell ref="G100:N100"/>
    <mergeCell ref="O100:S100"/>
    <mergeCell ref="T100:W100"/>
    <mergeCell ref="X100:AD100"/>
    <mergeCell ref="AE100:AK100"/>
    <mergeCell ref="AE98:AK98"/>
    <mergeCell ref="CG141:CI141"/>
    <mergeCell ref="AT120:AX120"/>
    <mergeCell ref="AY120:BE120"/>
    <mergeCell ref="BF120:BM120"/>
    <mergeCell ref="BN120:BV120"/>
    <mergeCell ref="B121:F121"/>
    <mergeCell ref="G121:N121"/>
    <mergeCell ref="O121:S121"/>
    <mergeCell ref="T121:W121"/>
    <mergeCell ref="X121:AD121"/>
    <mergeCell ref="AE121:AK121"/>
    <mergeCell ref="AL121:AS121"/>
    <mergeCell ref="AT121:AX121"/>
    <mergeCell ref="AY121:BE121"/>
    <mergeCell ref="BF121:BM121"/>
    <mergeCell ref="BN121:BV121"/>
    <mergeCell ref="B122:F122"/>
    <mergeCell ref="G122:N122"/>
    <mergeCell ref="O122:S122"/>
    <mergeCell ref="B99:F99"/>
    <mergeCell ref="G99:N99"/>
    <mergeCell ref="O99:S99"/>
    <mergeCell ref="T99:W99"/>
    <mergeCell ref="X99:AD99"/>
    <mergeCell ref="B98:F98"/>
    <mergeCell ref="G98:N98"/>
    <mergeCell ref="O98:S98"/>
    <mergeCell ref="T98:W98"/>
    <mergeCell ref="X98:AD98"/>
    <mergeCell ref="BF99:BM99"/>
    <mergeCell ref="AE96:AK96"/>
    <mergeCell ref="BN99:BV99"/>
    <mergeCell ref="AL98:AS98"/>
    <mergeCell ref="AT98:AX98"/>
    <mergeCell ref="AY98:BE98"/>
    <mergeCell ref="BF98:BM98"/>
    <mergeCell ref="BN98:BV98"/>
    <mergeCell ref="AE99:AK99"/>
    <mergeCell ref="AL99:AS99"/>
    <mergeCell ref="AT99:AX99"/>
    <mergeCell ref="AY99:BE99"/>
    <mergeCell ref="B97:F97"/>
    <mergeCell ref="G97:N97"/>
    <mergeCell ref="O97:S97"/>
    <mergeCell ref="T97:W97"/>
    <mergeCell ref="X97:AD97"/>
    <mergeCell ref="B96:F96"/>
    <mergeCell ref="G96:N96"/>
    <mergeCell ref="O96:S96"/>
    <mergeCell ref="T96:W96"/>
    <mergeCell ref="X96:AD96"/>
    <mergeCell ref="BN97:BV97"/>
    <mergeCell ref="AL96:AS96"/>
    <mergeCell ref="AT96:AX96"/>
    <mergeCell ref="AY96:BE96"/>
    <mergeCell ref="BF96:BM96"/>
    <mergeCell ref="BN96:BV96"/>
    <mergeCell ref="AE97:AK97"/>
    <mergeCell ref="AL97:AS97"/>
    <mergeCell ref="AT97:AX97"/>
    <mergeCell ref="AY97:BE97"/>
    <mergeCell ref="BF97:BM97"/>
    <mergeCell ref="AE94:AK94"/>
    <mergeCell ref="AE93:AK93"/>
    <mergeCell ref="AL93:AS93"/>
    <mergeCell ref="AT93:AX93"/>
    <mergeCell ref="AY93:BE93"/>
    <mergeCell ref="BF93:BM93"/>
    <mergeCell ref="B95:F95"/>
    <mergeCell ref="G95:N95"/>
    <mergeCell ref="O95:S95"/>
    <mergeCell ref="T95:W95"/>
    <mergeCell ref="X95:AD95"/>
    <mergeCell ref="B94:F94"/>
    <mergeCell ref="G94:N94"/>
    <mergeCell ref="O94:S94"/>
    <mergeCell ref="T94:W94"/>
    <mergeCell ref="X94:AD94"/>
    <mergeCell ref="BN95:BV95"/>
    <mergeCell ref="AL94:AS94"/>
    <mergeCell ref="AT94:AX94"/>
    <mergeCell ref="AY94:BE94"/>
    <mergeCell ref="BF94:BM94"/>
    <mergeCell ref="BN94:BV94"/>
    <mergeCell ref="AE95:AK95"/>
    <mergeCell ref="AL95:AS95"/>
    <mergeCell ref="AT95:AX95"/>
    <mergeCell ref="AY95:BE95"/>
    <mergeCell ref="BF95:BM95"/>
    <mergeCell ref="AE92:AK92"/>
    <mergeCell ref="AE91:AK91"/>
    <mergeCell ref="AL91:AS91"/>
    <mergeCell ref="AT91:AX91"/>
    <mergeCell ref="AY91:BE91"/>
    <mergeCell ref="BF91:BM91"/>
    <mergeCell ref="B93:F93"/>
    <mergeCell ref="G93:N93"/>
    <mergeCell ref="O93:S93"/>
    <mergeCell ref="T93:W93"/>
    <mergeCell ref="X93:AD93"/>
    <mergeCell ref="B92:F92"/>
    <mergeCell ref="G92:N92"/>
    <mergeCell ref="O92:S92"/>
    <mergeCell ref="T92:W92"/>
    <mergeCell ref="X92:AD92"/>
    <mergeCell ref="BN93:BV93"/>
    <mergeCell ref="AL92:AS92"/>
    <mergeCell ref="AT92:AX92"/>
    <mergeCell ref="AY92:BE92"/>
    <mergeCell ref="BF92:BM92"/>
    <mergeCell ref="BN92:BV92"/>
    <mergeCell ref="AE90:AK90"/>
    <mergeCell ref="AE89:AK89"/>
    <mergeCell ref="AL89:AS89"/>
    <mergeCell ref="AT89:AX89"/>
    <mergeCell ref="AY89:BE89"/>
    <mergeCell ref="BF89:BM89"/>
    <mergeCell ref="B91:F91"/>
    <mergeCell ref="G91:N91"/>
    <mergeCell ref="O91:S91"/>
    <mergeCell ref="T91:W91"/>
    <mergeCell ref="X91:AD91"/>
    <mergeCell ref="B90:F90"/>
    <mergeCell ref="G90:N90"/>
    <mergeCell ref="O90:S90"/>
    <mergeCell ref="T90:W90"/>
    <mergeCell ref="X90:AD90"/>
    <mergeCell ref="BN91:BV91"/>
    <mergeCell ref="AL90:AS90"/>
    <mergeCell ref="AT90:AX90"/>
    <mergeCell ref="AY90:BE90"/>
    <mergeCell ref="BF90:BM90"/>
    <mergeCell ref="BN90:BV90"/>
    <mergeCell ref="AE88:AK88"/>
    <mergeCell ref="AE87:AK87"/>
    <mergeCell ref="AL87:AS87"/>
    <mergeCell ref="AT87:AX87"/>
    <mergeCell ref="AY87:BE87"/>
    <mergeCell ref="BF87:BM87"/>
    <mergeCell ref="B89:F89"/>
    <mergeCell ref="G89:N89"/>
    <mergeCell ref="O89:S89"/>
    <mergeCell ref="T89:W89"/>
    <mergeCell ref="X89:AD89"/>
    <mergeCell ref="B88:F88"/>
    <mergeCell ref="G88:N88"/>
    <mergeCell ref="O88:S88"/>
    <mergeCell ref="T88:W88"/>
    <mergeCell ref="X88:AD88"/>
    <mergeCell ref="BN89:BV89"/>
    <mergeCell ref="AL88:AS88"/>
    <mergeCell ref="AT88:AX88"/>
    <mergeCell ref="AY88:BE88"/>
    <mergeCell ref="BF88:BM88"/>
    <mergeCell ref="BN88:BV88"/>
    <mergeCell ref="AE86:AK86"/>
    <mergeCell ref="AE85:AK85"/>
    <mergeCell ref="AL85:AS85"/>
    <mergeCell ref="AT85:AX85"/>
    <mergeCell ref="AY85:BE85"/>
    <mergeCell ref="BF85:BM85"/>
    <mergeCell ref="B87:F87"/>
    <mergeCell ref="G87:N87"/>
    <mergeCell ref="O87:S87"/>
    <mergeCell ref="T87:W87"/>
    <mergeCell ref="X87:AD87"/>
    <mergeCell ref="B86:F86"/>
    <mergeCell ref="G86:N86"/>
    <mergeCell ref="O86:S86"/>
    <mergeCell ref="T86:W86"/>
    <mergeCell ref="X86:AD86"/>
    <mergeCell ref="BN87:BV87"/>
    <mergeCell ref="AL86:AS86"/>
    <mergeCell ref="AT86:AX86"/>
    <mergeCell ref="AY86:BE86"/>
    <mergeCell ref="BF86:BM86"/>
    <mergeCell ref="BN86:BV86"/>
    <mergeCell ref="AE84:AK84"/>
    <mergeCell ref="AE83:AK83"/>
    <mergeCell ref="AL83:AS83"/>
    <mergeCell ref="AT83:AX83"/>
    <mergeCell ref="AY83:BE83"/>
    <mergeCell ref="BF83:BM83"/>
    <mergeCell ref="B85:F85"/>
    <mergeCell ref="G85:N85"/>
    <mergeCell ref="O85:S85"/>
    <mergeCell ref="T85:W85"/>
    <mergeCell ref="X85:AD85"/>
    <mergeCell ref="B84:F84"/>
    <mergeCell ref="G84:N84"/>
    <mergeCell ref="O84:S84"/>
    <mergeCell ref="T84:W84"/>
    <mergeCell ref="X84:AD84"/>
    <mergeCell ref="BN85:BV85"/>
    <mergeCell ref="AL84:AS84"/>
    <mergeCell ref="AT84:AX84"/>
    <mergeCell ref="AY84:BE84"/>
    <mergeCell ref="BF84:BM84"/>
    <mergeCell ref="BN84:BV84"/>
    <mergeCell ref="AE82:AK82"/>
    <mergeCell ref="AE81:AK81"/>
    <mergeCell ref="AL81:AS81"/>
    <mergeCell ref="AT81:AX81"/>
    <mergeCell ref="AY81:BE81"/>
    <mergeCell ref="BF81:BM81"/>
    <mergeCell ref="B83:F83"/>
    <mergeCell ref="G83:N83"/>
    <mergeCell ref="O83:S83"/>
    <mergeCell ref="T83:W83"/>
    <mergeCell ref="X83:AD83"/>
    <mergeCell ref="B82:F82"/>
    <mergeCell ref="G82:N82"/>
    <mergeCell ref="O82:S82"/>
    <mergeCell ref="T82:W82"/>
    <mergeCell ref="X82:AD82"/>
    <mergeCell ref="BN83:BV83"/>
    <mergeCell ref="AL82:AS82"/>
    <mergeCell ref="AT82:AX82"/>
    <mergeCell ref="AY82:BE82"/>
    <mergeCell ref="BF82:BM82"/>
    <mergeCell ref="BN82:BV82"/>
    <mergeCell ref="AE80:AK80"/>
    <mergeCell ref="AE79:AK79"/>
    <mergeCell ref="AL79:AS79"/>
    <mergeCell ref="AT79:AX79"/>
    <mergeCell ref="AY79:BE79"/>
    <mergeCell ref="BF79:BM79"/>
    <mergeCell ref="B81:F81"/>
    <mergeCell ref="G81:N81"/>
    <mergeCell ref="O81:S81"/>
    <mergeCell ref="T81:W81"/>
    <mergeCell ref="X81:AD81"/>
    <mergeCell ref="B80:F80"/>
    <mergeCell ref="G80:N80"/>
    <mergeCell ref="O80:S80"/>
    <mergeCell ref="T80:W80"/>
    <mergeCell ref="X80:AD80"/>
    <mergeCell ref="BN81:BV81"/>
    <mergeCell ref="AL80:AS80"/>
    <mergeCell ref="AT80:AX80"/>
    <mergeCell ref="AY80:BE80"/>
    <mergeCell ref="BF80:BM80"/>
    <mergeCell ref="BN80:BV80"/>
    <mergeCell ref="X77:AD77"/>
    <mergeCell ref="AE77:AK77"/>
    <mergeCell ref="AL77:AS77"/>
    <mergeCell ref="AY77:BE77"/>
    <mergeCell ref="BF77:BM77"/>
    <mergeCell ref="BN77:BV77"/>
    <mergeCell ref="B78:F78"/>
    <mergeCell ref="G78:N78"/>
    <mergeCell ref="O78:S78"/>
    <mergeCell ref="T78:W78"/>
    <mergeCell ref="X78:AD78"/>
    <mergeCell ref="AE78:AK78"/>
    <mergeCell ref="B79:F79"/>
    <mergeCell ref="G79:N79"/>
    <mergeCell ref="O79:S79"/>
    <mergeCell ref="T79:W79"/>
    <mergeCell ref="X79:AD79"/>
    <mergeCell ref="AT77:AX77"/>
    <mergeCell ref="BN79:BV79"/>
    <mergeCell ref="AL78:AS78"/>
    <mergeCell ref="AT78:AX78"/>
    <mergeCell ref="AY78:BE78"/>
    <mergeCell ref="BF78:BM78"/>
    <mergeCell ref="BN78:BV78"/>
    <mergeCell ref="BY73:CF73"/>
    <mergeCell ref="B74:F74"/>
    <mergeCell ref="X74:AD74"/>
    <mergeCell ref="AE74:AK74"/>
    <mergeCell ref="AL74:AS74"/>
    <mergeCell ref="AT74:AX74"/>
    <mergeCell ref="AY74:BE74"/>
    <mergeCell ref="BF74:BM74"/>
    <mergeCell ref="B76:F76"/>
    <mergeCell ref="G76:N76"/>
    <mergeCell ref="O76:S76"/>
    <mergeCell ref="T76:W76"/>
    <mergeCell ref="X76:AD76"/>
    <mergeCell ref="AE76:AK76"/>
    <mergeCell ref="AL76:AS76"/>
    <mergeCell ref="AT76:AX76"/>
    <mergeCell ref="AY76:BE76"/>
    <mergeCell ref="BF76:BM76"/>
    <mergeCell ref="BN76:BV76"/>
    <mergeCell ref="AE66:AK66"/>
    <mergeCell ref="AL66:AS66"/>
    <mergeCell ref="AT66:AX66"/>
    <mergeCell ref="AY66:BE66"/>
    <mergeCell ref="BF66:BM66"/>
    <mergeCell ref="B70:K70"/>
    <mergeCell ref="AL70:BV70"/>
    <mergeCell ref="B66:F66"/>
    <mergeCell ref="B68:BV68"/>
    <mergeCell ref="B69:BV69"/>
    <mergeCell ref="AL71:AX71"/>
    <mergeCell ref="AY71:BV71"/>
    <mergeCell ref="B73:F73"/>
    <mergeCell ref="G73:N74"/>
    <mergeCell ref="O73:S74"/>
    <mergeCell ref="T73:W74"/>
    <mergeCell ref="X73:AD73"/>
    <mergeCell ref="AE73:AK73"/>
    <mergeCell ref="AL73:AS73"/>
    <mergeCell ref="AT73:AX73"/>
    <mergeCell ref="AY73:BE73"/>
    <mergeCell ref="BF73:BM73"/>
    <mergeCell ref="BN73:BV74"/>
    <mergeCell ref="B72:BV72"/>
    <mergeCell ref="AL62:AS62"/>
    <mergeCell ref="AT62:AX62"/>
    <mergeCell ref="AY62:BE62"/>
    <mergeCell ref="T64:W64"/>
    <mergeCell ref="X64:AD64"/>
    <mergeCell ref="AE64:AK64"/>
    <mergeCell ref="AL64:AS64"/>
    <mergeCell ref="AT64:AX64"/>
    <mergeCell ref="T63:W63"/>
    <mergeCell ref="X63:AD63"/>
    <mergeCell ref="AE63:AK63"/>
    <mergeCell ref="AL63:AS63"/>
    <mergeCell ref="AT63:AX63"/>
    <mergeCell ref="BF64:BM64"/>
    <mergeCell ref="O65:S65"/>
    <mergeCell ref="T65:W65"/>
    <mergeCell ref="X65:AD65"/>
    <mergeCell ref="AE65:AK65"/>
    <mergeCell ref="AL65:AS65"/>
    <mergeCell ref="AT65:AX65"/>
    <mergeCell ref="AY65:BE65"/>
    <mergeCell ref="BF65:BM65"/>
    <mergeCell ref="O64:S64"/>
    <mergeCell ref="BY5:CF5"/>
    <mergeCell ref="BY39:CF39"/>
    <mergeCell ref="B42:F42"/>
    <mergeCell ref="B43:F43"/>
    <mergeCell ref="B44:F44"/>
    <mergeCell ref="B45:F45"/>
    <mergeCell ref="B46:F46"/>
    <mergeCell ref="B47:F47"/>
    <mergeCell ref="BN63:BV63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T60:W60"/>
    <mergeCell ref="T59:W59"/>
    <mergeCell ref="X59:AD59"/>
    <mergeCell ref="AE59:AK59"/>
    <mergeCell ref="AL59:AS59"/>
    <mergeCell ref="AT59:AX59"/>
    <mergeCell ref="AY59:BE59"/>
    <mergeCell ref="BF59:BM59"/>
    <mergeCell ref="BN60:BV60"/>
    <mergeCell ref="BN61:BV61"/>
    <mergeCell ref="BN62:BV62"/>
    <mergeCell ref="BF60:BM60"/>
    <mergeCell ref="BF61:BM61"/>
    <mergeCell ref="BF62:BM62"/>
    <mergeCell ref="BN64:BV64"/>
    <mergeCell ref="BN65:BV65"/>
    <mergeCell ref="BF63:BM63"/>
    <mergeCell ref="B107:F107"/>
    <mergeCell ref="G107:N108"/>
    <mergeCell ref="O107:S108"/>
    <mergeCell ref="T107:W108"/>
    <mergeCell ref="X107:AD107"/>
    <mergeCell ref="AE107:AK107"/>
    <mergeCell ref="BN107:BV108"/>
    <mergeCell ref="BN66:BV66"/>
    <mergeCell ref="O66:S66"/>
    <mergeCell ref="T66:W66"/>
    <mergeCell ref="X66:AD66"/>
    <mergeCell ref="B64:F64"/>
    <mergeCell ref="B65:F65"/>
    <mergeCell ref="T61:W61"/>
    <mergeCell ref="X61:AD61"/>
    <mergeCell ref="AE61:AK61"/>
    <mergeCell ref="AL61:AS61"/>
    <mergeCell ref="AT61:AX61"/>
    <mergeCell ref="AY61:BE61"/>
    <mergeCell ref="AY63:BE63"/>
    <mergeCell ref="X62:AD62"/>
    <mergeCell ref="AE62:AK62"/>
    <mergeCell ref="AL48:AS48"/>
    <mergeCell ref="AL49:AS49"/>
    <mergeCell ref="AL50:AS50"/>
    <mergeCell ref="AL51:AS51"/>
    <mergeCell ref="BF39:BM39"/>
    <mergeCell ref="BN48:BV48"/>
    <mergeCell ref="BN49:BV49"/>
    <mergeCell ref="BN50:BV50"/>
    <mergeCell ref="BF48:BM48"/>
    <mergeCell ref="BF49:BM49"/>
    <mergeCell ref="BF50:BM50"/>
    <mergeCell ref="BF44:BM44"/>
    <mergeCell ref="BN45:BV45"/>
    <mergeCell ref="BN46:BV46"/>
    <mergeCell ref="BF52:BM52"/>
    <mergeCell ref="BF53:BM53"/>
    <mergeCell ref="BN54:BV54"/>
    <mergeCell ref="BF54:BM54"/>
    <mergeCell ref="AY40:BE40"/>
    <mergeCell ref="AY42:BE42"/>
    <mergeCell ref="AL42:AS42"/>
    <mergeCell ref="AL43:AS43"/>
    <mergeCell ref="AL44:AS44"/>
    <mergeCell ref="AL45:AS45"/>
    <mergeCell ref="AY53:BE53"/>
    <mergeCell ref="BN51:BV51"/>
    <mergeCell ref="BN52:BV52"/>
    <mergeCell ref="BN53:BV53"/>
    <mergeCell ref="BF51:BM51"/>
    <mergeCell ref="AT50:AX50"/>
    <mergeCell ref="AY50:BE50"/>
    <mergeCell ref="AT51:AX51"/>
    <mergeCell ref="AY57:BE57"/>
    <mergeCell ref="AY58:BE58"/>
    <mergeCell ref="AT45:AX45"/>
    <mergeCell ref="AY45:BE45"/>
    <mergeCell ref="AT48:AX48"/>
    <mergeCell ref="AY48:BE48"/>
    <mergeCell ref="BN42:BV42"/>
    <mergeCell ref="BN43:BV43"/>
    <mergeCell ref="BN44:BV44"/>
    <mergeCell ref="BF40:BM40"/>
    <mergeCell ref="BF42:BM42"/>
    <mergeCell ref="AY107:BE107"/>
    <mergeCell ref="BF43:BM43"/>
    <mergeCell ref="BN39:BV40"/>
    <mergeCell ref="AY39:BE39"/>
    <mergeCell ref="BF107:BM107"/>
    <mergeCell ref="BN47:BV47"/>
    <mergeCell ref="BF45:BM45"/>
    <mergeCell ref="BF46:BM46"/>
    <mergeCell ref="BF47:BM47"/>
    <mergeCell ref="AT107:AX107"/>
    <mergeCell ref="BN55:BV55"/>
    <mergeCell ref="BN56:BV56"/>
    <mergeCell ref="BF55:BM55"/>
    <mergeCell ref="BF56:BM56"/>
    <mergeCell ref="BN57:BV57"/>
    <mergeCell ref="BN58:BV58"/>
    <mergeCell ref="BN59:BV59"/>
    <mergeCell ref="AY51:BE51"/>
    <mergeCell ref="AY52:BE52"/>
    <mergeCell ref="BF57:BM57"/>
    <mergeCell ref="BF58:BM58"/>
    <mergeCell ref="BN111:BV111"/>
    <mergeCell ref="B112:F112"/>
    <mergeCell ref="G112:N112"/>
    <mergeCell ref="O112:S112"/>
    <mergeCell ref="T112:W112"/>
    <mergeCell ref="X112:AD112"/>
    <mergeCell ref="AY111:BE111"/>
    <mergeCell ref="BF111:BM111"/>
    <mergeCell ref="AL54:AS54"/>
    <mergeCell ref="AL55:AS55"/>
    <mergeCell ref="AL56:AS56"/>
    <mergeCell ref="AL57:AS57"/>
    <mergeCell ref="AY56:BE56"/>
    <mergeCell ref="AT57:AX57"/>
    <mergeCell ref="AT58:AX58"/>
    <mergeCell ref="AL110:AS110"/>
    <mergeCell ref="BN110:BV110"/>
    <mergeCell ref="AY54:BE54"/>
    <mergeCell ref="BF108:BM108"/>
    <mergeCell ref="B110:F110"/>
    <mergeCell ref="G110:N110"/>
    <mergeCell ref="BF112:BM112"/>
    <mergeCell ref="AY112:BE112"/>
    <mergeCell ref="AT56:AX56"/>
    <mergeCell ref="BN112:BV112"/>
    <mergeCell ref="AT111:AX111"/>
    <mergeCell ref="AT110:AX110"/>
    <mergeCell ref="AY110:BE110"/>
    <mergeCell ref="BF110:BM110"/>
    <mergeCell ref="AE60:AK60"/>
    <mergeCell ref="AL60:AS60"/>
    <mergeCell ref="AT60:AX60"/>
    <mergeCell ref="AT49:AX49"/>
    <mergeCell ref="AY49:BE49"/>
    <mergeCell ref="AL47:AS47"/>
    <mergeCell ref="B113:F113"/>
    <mergeCell ref="G113:N113"/>
    <mergeCell ref="O113:S113"/>
    <mergeCell ref="T113:W113"/>
    <mergeCell ref="X113:AD113"/>
    <mergeCell ref="AL111:AS111"/>
    <mergeCell ref="B111:F111"/>
    <mergeCell ref="G111:N111"/>
    <mergeCell ref="O111:S111"/>
    <mergeCell ref="AE111:AK111"/>
    <mergeCell ref="AE112:AK112"/>
    <mergeCell ref="AL112:AS112"/>
    <mergeCell ref="AT112:AX112"/>
    <mergeCell ref="O110:S110"/>
    <mergeCell ref="T110:W110"/>
    <mergeCell ref="X110:AD110"/>
    <mergeCell ref="B108:F108"/>
    <mergeCell ref="X108:AD108"/>
    <mergeCell ref="AE108:AK108"/>
    <mergeCell ref="AL108:AS108"/>
    <mergeCell ref="AT108:AX108"/>
    <mergeCell ref="AY108:BE108"/>
    <mergeCell ref="AE110:AK110"/>
    <mergeCell ref="X60:AD60"/>
    <mergeCell ref="AE51:AK51"/>
    <mergeCell ref="AE52:AK52"/>
    <mergeCell ref="AL52:AS52"/>
    <mergeCell ref="AY60:BE60"/>
    <mergeCell ref="AT52:AX52"/>
    <mergeCell ref="B116:F116"/>
    <mergeCell ref="G116:N116"/>
    <mergeCell ref="O116:S116"/>
    <mergeCell ref="T116:W116"/>
    <mergeCell ref="X116:AD116"/>
    <mergeCell ref="AL114:AS114"/>
    <mergeCell ref="B115:F115"/>
    <mergeCell ref="O115:S115"/>
    <mergeCell ref="T115:W115"/>
    <mergeCell ref="BN116:BV116"/>
    <mergeCell ref="AY114:BE114"/>
    <mergeCell ref="BF114:BM114"/>
    <mergeCell ref="BN114:BV114"/>
    <mergeCell ref="AE115:AK115"/>
    <mergeCell ref="AE116:AK116"/>
    <mergeCell ref="AL116:AS116"/>
    <mergeCell ref="BF113:BM113"/>
    <mergeCell ref="BN113:BV113"/>
    <mergeCell ref="AE53:AK53"/>
    <mergeCell ref="AE57:AK57"/>
    <mergeCell ref="AE58:AK58"/>
    <mergeCell ref="O114:S114"/>
    <mergeCell ref="O57:S57"/>
    <mergeCell ref="T57:W57"/>
    <mergeCell ref="X54:AD54"/>
    <mergeCell ref="AL117:AS117"/>
    <mergeCell ref="AT117:AX117"/>
    <mergeCell ref="X114:AD114"/>
    <mergeCell ref="AE113:AK113"/>
    <mergeCell ref="T111:W111"/>
    <mergeCell ref="X111:AD111"/>
    <mergeCell ref="X117:AD117"/>
    <mergeCell ref="AE117:AK117"/>
    <mergeCell ref="BN117:BV117"/>
    <mergeCell ref="AT116:AX116"/>
    <mergeCell ref="AY116:BE116"/>
    <mergeCell ref="BF117:BM117"/>
    <mergeCell ref="AT53:AX53"/>
    <mergeCell ref="AY55:BE55"/>
    <mergeCell ref="BF116:BM116"/>
    <mergeCell ref="AY115:BE115"/>
    <mergeCell ref="BF115:BM115"/>
    <mergeCell ref="BN115:BV115"/>
    <mergeCell ref="AE54:AK54"/>
    <mergeCell ref="X55:AD55"/>
    <mergeCell ref="AL115:AS115"/>
    <mergeCell ref="B106:BV106"/>
    <mergeCell ref="AL113:AS113"/>
    <mergeCell ref="AT113:AX113"/>
    <mergeCell ref="AY113:BE113"/>
    <mergeCell ref="BF118:BM118"/>
    <mergeCell ref="BN118:BV118"/>
    <mergeCell ref="O54:S54"/>
    <mergeCell ref="O55:S55"/>
    <mergeCell ref="O56:S56"/>
    <mergeCell ref="O59:S59"/>
    <mergeCell ref="T54:W54"/>
    <mergeCell ref="AT54:AX54"/>
    <mergeCell ref="T55:W55"/>
    <mergeCell ref="AT55:AX55"/>
    <mergeCell ref="AL118:AS118"/>
    <mergeCell ref="AT118:AX118"/>
    <mergeCell ref="AT115:AX115"/>
    <mergeCell ref="AT114:AX114"/>
    <mergeCell ref="AL58:AS58"/>
    <mergeCell ref="T114:W114"/>
    <mergeCell ref="AY118:BE118"/>
    <mergeCell ref="O60:S60"/>
    <mergeCell ref="O61:S61"/>
    <mergeCell ref="O62:S62"/>
    <mergeCell ref="O63:S63"/>
    <mergeCell ref="O118:S118"/>
    <mergeCell ref="T118:W118"/>
    <mergeCell ref="X118:AD118"/>
    <mergeCell ref="AE118:AK118"/>
    <mergeCell ref="AY117:BE117"/>
    <mergeCell ref="AE55:AK55"/>
    <mergeCell ref="AE114:AK114"/>
    <mergeCell ref="X57:AD57"/>
    <mergeCell ref="O58:S58"/>
    <mergeCell ref="AY64:BE64"/>
    <mergeCell ref="AL107:AS107"/>
    <mergeCell ref="G63:N63"/>
    <mergeCell ref="G64:N64"/>
    <mergeCell ref="G65:N65"/>
    <mergeCell ref="G66:N66"/>
    <mergeCell ref="T117:W117"/>
    <mergeCell ref="B119:F119"/>
    <mergeCell ref="G119:N119"/>
    <mergeCell ref="O119:S119"/>
    <mergeCell ref="B118:F118"/>
    <mergeCell ref="G118:N118"/>
    <mergeCell ref="B114:F114"/>
    <mergeCell ref="G114:N114"/>
    <mergeCell ref="B117:F117"/>
    <mergeCell ref="G117:N117"/>
    <mergeCell ref="O117:S117"/>
    <mergeCell ref="O53:S53"/>
    <mergeCell ref="G50:N50"/>
    <mergeCell ref="G51:N51"/>
    <mergeCell ref="G52:N52"/>
    <mergeCell ref="O52:S52"/>
    <mergeCell ref="G115:N115"/>
    <mergeCell ref="T62:W62"/>
    <mergeCell ref="B77:F77"/>
    <mergeCell ref="G77:N77"/>
    <mergeCell ref="O77:S77"/>
    <mergeCell ref="T77:W77"/>
    <mergeCell ref="B103:BV103"/>
    <mergeCell ref="B104:K104"/>
    <mergeCell ref="AL104:BV104"/>
    <mergeCell ref="AL105:AX105"/>
    <mergeCell ref="AY105:BV105"/>
    <mergeCell ref="B71:AK71"/>
    <mergeCell ref="AT29:AX29"/>
    <mergeCell ref="BF29:BM29"/>
    <mergeCell ref="BN29:BV29"/>
    <mergeCell ref="B34:BV34"/>
    <mergeCell ref="B35:BV35"/>
    <mergeCell ref="B39:F39"/>
    <mergeCell ref="G39:N40"/>
    <mergeCell ref="AL37:AX37"/>
    <mergeCell ref="AL32:AS32"/>
    <mergeCell ref="AT32:AX32"/>
    <mergeCell ref="AY32:BE32"/>
    <mergeCell ref="G43:N43"/>
    <mergeCell ref="B36:K36"/>
    <mergeCell ref="AL119:AS119"/>
    <mergeCell ref="AT119:AX119"/>
    <mergeCell ref="AY119:BE119"/>
    <mergeCell ref="G47:N47"/>
    <mergeCell ref="G48:N48"/>
    <mergeCell ref="G49:N49"/>
    <mergeCell ref="AE119:AK119"/>
    <mergeCell ref="AL36:BV36"/>
    <mergeCell ref="G53:N53"/>
    <mergeCell ref="G54:N54"/>
    <mergeCell ref="G55:N55"/>
    <mergeCell ref="G44:N44"/>
    <mergeCell ref="G45:N45"/>
    <mergeCell ref="G46:N46"/>
    <mergeCell ref="G42:N42"/>
    <mergeCell ref="X58:AD58"/>
    <mergeCell ref="T119:W119"/>
    <mergeCell ref="X119:AD119"/>
    <mergeCell ref="G62:N62"/>
    <mergeCell ref="B32:F32"/>
    <mergeCell ref="G32:N32"/>
    <mergeCell ref="O32:S32"/>
    <mergeCell ref="T32:W32"/>
    <mergeCell ref="X32:AD32"/>
    <mergeCell ref="AE32:AK32"/>
    <mergeCell ref="BF32:BM32"/>
    <mergeCell ref="BN32:BV32"/>
    <mergeCell ref="AL27:AS27"/>
    <mergeCell ref="AT27:AX27"/>
    <mergeCell ref="AY27:BE27"/>
    <mergeCell ref="BF27:BM27"/>
    <mergeCell ref="AL30:AS30"/>
    <mergeCell ref="AT30:AX30"/>
    <mergeCell ref="AY30:BE30"/>
    <mergeCell ref="BF30:BM30"/>
    <mergeCell ref="B27:F27"/>
    <mergeCell ref="G27:N27"/>
    <mergeCell ref="O27:S27"/>
    <mergeCell ref="T27:W27"/>
    <mergeCell ref="X27:AD27"/>
    <mergeCell ref="AE27:AK27"/>
    <mergeCell ref="BN27:BV27"/>
    <mergeCell ref="B28:F28"/>
    <mergeCell ref="G28:N28"/>
    <mergeCell ref="O28:S28"/>
    <mergeCell ref="T28:W28"/>
    <mergeCell ref="X28:AD28"/>
    <mergeCell ref="AE28:AK28"/>
    <mergeCell ref="AL28:AS28"/>
    <mergeCell ref="AT28:AX28"/>
    <mergeCell ref="AY28:BE28"/>
    <mergeCell ref="X30:AD30"/>
    <mergeCell ref="AE30:AK30"/>
    <mergeCell ref="AE26:AK26"/>
    <mergeCell ref="AL26:AS26"/>
    <mergeCell ref="AT26:AX26"/>
    <mergeCell ref="AY26:BE26"/>
    <mergeCell ref="AY29:BE29"/>
    <mergeCell ref="BN30:BV30"/>
    <mergeCell ref="B31:F31"/>
    <mergeCell ref="G31:N31"/>
    <mergeCell ref="O31:S31"/>
    <mergeCell ref="T31:W31"/>
    <mergeCell ref="X31:AD31"/>
    <mergeCell ref="B30:F30"/>
    <mergeCell ref="G30:N30"/>
    <mergeCell ref="O30:S30"/>
    <mergeCell ref="T30:W30"/>
    <mergeCell ref="AE31:AK31"/>
    <mergeCell ref="AL31:AS31"/>
    <mergeCell ref="AT31:AX31"/>
    <mergeCell ref="AY31:BE31"/>
    <mergeCell ref="BF31:BM31"/>
    <mergeCell ref="BN31:BV31"/>
    <mergeCell ref="BF28:BM28"/>
    <mergeCell ref="BN28:BV28"/>
    <mergeCell ref="B29:F29"/>
    <mergeCell ref="G29:N29"/>
    <mergeCell ref="O29:S29"/>
    <mergeCell ref="T29:W29"/>
    <mergeCell ref="X29:AD29"/>
    <mergeCell ref="AE29:AK29"/>
    <mergeCell ref="AL29:AS29"/>
    <mergeCell ref="B26:F26"/>
    <mergeCell ref="G26:N26"/>
    <mergeCell ref="O26:S26"/>
    <mergeCell ref="T26:W26"/>
    <mergeCell ref="X26:AD26"/>
    <mergeCell ref="B25:F25"/>
    <mergeCell ref="G25:N25"/>
    <mergeCell ref="O25:S25"/>
    <mergeCell ref="T25:W25"/>
    <mergeCell ref="X25:AD25"/>
    <mergeCell ref="BF26:BM26"/>
    <mergeCell ref="BN26:BV26"/>
    <mergeCell ref="AL25:AS25"/>
    <mergeCell ref="AT25:AX25"/>
    <mergeCell ref="AY25:BE25"/>
    <mergeCell ref="BF25:BM25"/>
    <mergeCell ref="BN25:BV25"/>
    <mergeCell ref="B24:F24"/>
    <mergeCell ref="G24:N24"/>
    <mergeCell ref="O24:S24"/>
    <mergeCell ref="T24:W24"/>
    <mergeCell ref="X24:AD24"/>
    <mergeCell ref="B23:F23"/>
    <mergeCell ref="G23:N23"/>
    <mergeCell ref="O23:S23"/>
    <mergeCell ref="T23:W23"/>
    <mergeCell ref="X23:AD23"/>
    <mergeCell ref="BN24:BV24"/>
    <mergeCell ref="AL23:AS23"/>
    <mergeCell ref="AT23:AX23"/>
    <mergeCell ref="AY23:BE23"/>
    <mergeCell ref="BF23:BM23"/>
    <mergeCell ref="BN23:BV23"/>
    <mergeCell ref="AE25:AK25"/>
    <mergeCell ref="AE24:AK24"/>
    <mergeCell ref="AL24:AS24"/>
    <mergeCell ref="AT24:AX24"/>
    <mergeCell ref="AY24:BE24"/>
    <mergeCell ref="BF24:BM24"/>
    <mergeCell ref="B22:F22"/>
    <mergeCell ref="G22:N22"/>
    <mergeCell ref="O22:S22"/>
    <mergeCell ref="T22:W22"/>
    <mergeCell ref="X22:AD22"/>
    <mergeCell ref="B21:F21"/>
    <mergeCell ref="G21:N21"/>
    <mergeCell ref="O21:S21"/>
    <mergeCell ref="T21:W21"/>
    <mergeCell ref="X21:AD21"/>
    <mergeCell ref="BN22:BV22"/>
    <mergeCell ref="AL21:AS21"/>
    <mergeCell ref="AT21:AX21"/>
    <mergeCell ref="AY21:BE21"/>
    <mergeCell ref="BF21:BM21"/>
    <mergeCell ref="BN21:BV21"/>
    <mergeCell ref="AE23:AK23"/>
    <mergeCell ref="AE22:AK22"/>
    <mergeCell ref="AL22:AS22"/>
    <mergeCell ref="AT22:AX22"/>
    <mergeCell ref="AY22:BE22"/>
    <mergeCell ref="BF22:BM22"/>
    <mergeCell ref="T20:W20"/>
    <mergeCell ref="X20:AD20"/>
    <mergeCell ref="B19:F19"/>
    <mergeCell ref="G19:N19"/>
    <mergeCell ref="O19:S19"/>
    <mergeCell ref="T19:W19"/>
    <mergeCell ref="X19:AD19"/>
    <mergeCell ref="BN20:BV20"/>
    <mergeCell ref="AL19:AS19"/>
    <mergeCell ref="AT19:AX19"/>
    <mergeCell ref="AY19:BE19"/>
    <mergeCell ref="BF19:BM19"/>
    <mergeCell ref="BN19:BV19"/>
    <mergeCell ref="AE21:AK21"/>
    <mergeCell ref="AE20:AK20"/>
    <mergeCell ref="AL20:AS20"/>
    <mergeCell ref="AT20:AX20"/>
    <mergeCell ref="AY20:BE20"/>
    <mergeCell ref="BF20:BM20"/>
    <mergeCell ref="BF16:BM16"/>
    <mergeCell ref="B18:F18"/>
    <mergeCell ref="G18:N18"/>
    <mergeCell ref="O18:S18"/>
    <mergeCell ref="T18:W18"/>
    <mergeCell ref="X18:AD18"/>
    <mergeCell ref="B17:F17"/>
    <mergeCell ref="G17:N17"/>
    <mergeCell ref="O17:S17"/>
    <mergeCell ref="T17:W17"/>
    <mergeCell ref="X17:AD17"/>
    <mergeCell ref="BN18:BV18"/>
    <mergeCell ref="AL17:AS17"/>
    <mergeCell ref="AT17:AX17"/>
    <mergeCell ref="AY17:BE17"/>
    <mergeCell ref="BF17:BM17"/>
    <mergeCell ref="BN17:BV17"/>
    <mergeCell ref="AE18:AK18"/>
    <mergeCell ref="AL18:AS18"/>
    <mergeCell ref="AT18:AX18"/>
    <mergeCell ref="AY18:BE18"/>
    <mergeCell ref="BF18:BM18"/>
    <mergeCell ref="BN14:BV14"/>
    <mergeCell ref="AL13:AS13"/>
    <mergeCell ref="AT13:AX13"/>
    <mergeCell ref="AY13:BE13"/>
    <mergeCell ref="BF13:BM13"/>
    <mergeCell ref="BN13:BV13"/>
    <mergeCell ref="AE15:AK15"/>
    <mergeCell ref="AE14:AK14"/>
    <mergeCell ref="AL14:AS14"/>
    <mergeCell ref="AT14:AX14"/>
    <mergeCell ref="AY14:BE14"/>
    <mergeCell ref="BF14:BM14"/>
    <mergeCell ref="B16:F16"/>
    <mergeCell ref="G16:N16"/>
    <mergeCell ref="O16:S16"/>
    <mergeCell ref="T16:W16"/>
    <mergeCell ref="X16:AD16"/>
    <mergeCell ref="B15:F15"/>
    <mergeCell ref="G15:N15"/>
    <mergeCell ref="O15:S15"/>
    <mergeCell ref="T15:W15"/>
    <mergeCell ref="X15:AD15"/>
    <mergeCell ref="BN16:BV16"/>
    <mergeCell ref="AL15:AS15"/>
    <mergeCell ref="AT15:AX15"/>
    <mergeCell ref="AY15:BE15"/>
    <mergeCell ref="BF15:BM15"/>
    <mergeCell ref="BN15:BV15"/>
    <mergeCell ref="AE16:AK16"/>
    <mergeCell ref="AL16:AS16"/>
    <mergeCell ref="AT16:AX16"/>
    <mergeCell ref="AY16:BE16"/>
    <mergeCell ref="BF11:BM11"/>
    <mergeCell ref="BN11:BV11"/>
    <mergeCell ref="B12:F12"/>
    <mergeCell ref="G12:N12"/>
    <mergeCell ref="O12:S12"/>
    <mergeCell ref="T12:W12"/>
    <mergeCell ref="X12:AD12"/>
    <mergeCell ref="AE12:AK12"/>
    <mergeCell ref="AL12:AS12"/>
    <mergeCell ref="AY12:BE12"/>
    <mergeCell ref="BF12:BM12"/>
    <mergeCell ref="BN12:BV12"/>
    <mergeCell ref="B13:F13"/>
    <mergeCell ref="G13:N13"/>
    <mergeCell ref="O13:S13"/>
    <mergeCell ref="T13:W13"/>
    <mergeCell ref="X13:AD13"/>
    <mergeCell ref="AE13:AK13"/>
    <mergeCell ref="AT12:AX12"/>
    <mergeCell ref="AY8:BE8"/>
    <mergeCell ref="B11:F11"/>
    <mergeCell ref="G11:N11"/>
    <mergeCell ref="O11:S11"/>
    <mergeCell ref="T11:W11"/>
    <mergeCell ref="X11:AD11"/>
    <mergeCell ref="AE11:AK11"/>
    <mergeCell ref="AL11:AS11"/>
    <mergeCell ref="B2:K2"/>
    <mergeCell ref="AL2:BV2"/>
    <mergeCell ref="AL3:AX3"/>
    <mergeCell ref="AY3:BV3"/>
    <mergeCell ref="AY5:BE5"/>
    <mergeCell ref="AY6:BE6"/>
    <mergeCell ref="BF5:BM5"/>
    <mergeCell ref="L2:AK2"/>
    <mergeCell ref="B3:AK3"/>
    <mergeCell ref="B4:BV4"/>
    <mergeCell ref="BN9:BV9"/>
    <mergeCell ref="B10:F10"/>
    <mergeCell ref="G10:N10"/>
    <mergeCell ref="O10:S10"/>
    <mergeCell ref="T10:W10"/>
    <mergeCell ref="X10:AD10"/>
    <mergeCell ref="AE10:AK10"/>
    <mergeCell ref="AL10:AS10"/>
    <mergeCell ref="AT10:AX10"/>
    <mergeCell ref="AY10:BE10"/>
    <mergeCell ref="BF10:BM10"/>
    <mergeCell ref="BN10:BV10"/>
    <mergeCell ref="AT11:AX11"/>
    <mergeCell ref="AY11:BE11"/>
    <mergeCell ref="AE56:AK56"/>
    <mergeCell ref="AE50:AK50"/>
    <mergeCell ref="B120:F120"/>
    <mergeCell ref="G120:N120"/>
    <mergeCell ref="O120:S120"/>
    <mergeCell ref="T120:W120"/>
    <mergeCell ref="X120:AD120"/>
    <mergeCell ref="AE120:AK120"/>
    <mergeCell ref="X50:AD50"/>
    <mergeCell ref="G60:N60"/>
    <mergeCell ref="T8:W8"/>
    <mergeCell ref="X5:AD5"/>
    <mergeCell ref="B14:F14"/>
    <mergeCell ref="G14:N14"/>
    <mergeCell ref="O14:S14"/>
    <mergeCell ref="T14:W14"/>
    <mergeCell ref="X14:AD14"/>
    <mergeCell ref="AE17:AK17"/>
    <mergeCell ref="AE19:AK19"/>
    <mergeCell ref="B20:F20"/>
    <mergeCell ref="G20:N20"/>
    <mergeCell ref="O20:S20"/>
    <mergeCell ref="X6:AD6"/>
    <mergeCell ref="O5:S6"/>
    <mergeCell ref="X8:AD8"/>
    <mergeCell ref="B9:F9"/>
    <mergeCell ref="G9:N9"/>
    <mergeCell ref="O9:S9"/>
    <mergeCell ref="T9:W9"/>
    <mergeCell ref="X9:AD9"/>
    <mergeCell ref="B5:F5"/>
    <mergeCell ref="B6:F6"/>
    <mergeCell ref="AY47:BE47"/>
    <mergeCell ref="AT39:AX39"/>
    <mergeCell ref="AT40:AX40"/>
    <mergeCell ref="AT42:AX42"/>
    <mergeCell ref="AE39:AK39"/>
    <mergeCell ref="AL39:AS39"/>
    <mergeCell ref="AE40:AK40"/>
    <mergeCell ref="AL40:AS40"/>
    <mergeCell ref="B40:F40"/>
    <mergeCell ref="AE5:AK5"/>
    <mergeCell ref="AE6:AK6"/>
    <mergeCell ref="AE8:AK8"/>
    <mergeCell ref="AL5:AS5"/>
    <mergeCell ref="AL53:AS53"/>
    <mergeCell ref="AE9:AK9"/>
    <mergeCell ref="T39:W40"/>
    <mergeCell ref="O43:S43"/>
    <mergeCell ref="O8:S8"/>
    <mergeCell ref="AY37:BV37"/>
    <mergeCell ref="BF6:BM6"/>
    <mergeCell ref="AT9:AX9"/>
    <mergeCell ref="BF8:BM8"/>
    <mergeCell ref="AL6:AS6"/>
    <mergeCell ref="B8:F8"/>
    <mergeCell ref="G5:N6"/>
    <mergeCell ref="G8:N8"/>
    <mergeCell ref="AL8:AS8"/>
    <mergeCell ref="AT5:AX5"/>
    <mergeCell ref="AT6:AX6"/>
    <mergeCell ref="AT8:AX8"/>
    <mergeCell ref="BN5:BV6"/>
    <mergeCell ref="BN8:BV8"/>
    <mergeCell ref="AE46:AK46"/>
    <mergeCell ref="T43:W43"/>
    <mergeCell ref="X43:AD43"/>
    <mergeCell ref="AE43:AK43"/>
    <mergeCell ref="AT43:AX43"/>
    <mergeCell ref="AY43:BE43"/>
    <mergeCell ref="O44:S44"/>
    <mergeCell ref="T44:W44"/>
    <mergeCell ref="X44:AD44"/>
    <mergeCell ref="AE44:AK44"/>
    <mergeCell ref="AY44:BE44"/>
    <mergeCell ref="X39:AD39"/>
    <mergeCell ref="X40:AD40"/>
    <mergeCell ref="O42:S42"/>
    <mergeCell ref="T42:W42"/>
    <mergeCell ref="X42:AD42"/>
    <mergeCell ref="AE42:AK42"/>
    <mergeCell ref="O39:S40"/>
    <mergeCell ref="AY46:BE46"/>
    <mergeCell ref="AL46:AS46"/>
    <mergeCell ref="AT46:AX46"/>
    <mergeCell ref="BY141:CF141"/>
    <mergeCell ref="B142:F142"/>
    <mergeCell ref="X142:AD142"/>
    <mergeCell ref="AE142:AK142"/>
    <mergeCell ref="AL142:AS142"/>
    <mergeCell ref="AT142:AX142"/>
    <mergeCell ref="AY142:BE142"/>
    <mergeCell ref="BF142:BM142"/>
    <mergeCell ref="AE141:AK141"/>
    <mergeCell ref="AY141:BE141"/>
    <mergeCell ref="BF141:BM141"/>
    <mergeCell ref="BN141:BV142"/>
    <mergeCell ref="B138:K138"/>
    <mergeCell ref="AL138:BV138"/>
    <mergeCell ref="AL139:AX139"/>
    <mergeCell ref="AY139:BV139"/>
    <mergeCell ref="B141:F141"/>
    <mergeCell ref="AL141:AS141"/>
    <mergeCell ref="AT141:AX141"/>
    <mergeCell ref="G141:N142"/>
    <mergeCell ref="O141:S142"/>
    <mergeCell ref="T141:W142"/>
    <mergeCell ref="X141:AD141"/>
    <mergeCell ref="BY139:CC139"/>
    <mergeCell ref="CD139:CF139"/>
    <mergeCell ref="CD140:CF140"/>
    <mergeCell ref="AE145:AK145"/>
    <mergeCell ref="AL145:AS145"/>
    <mergeCell ref="AT145:AX145"/>
    <mergeCell ref="AY145:BE145"/>
    <mergeCell ref="BF145:BM145"/>
    <mergeCell ref="BN145:BV145"/>
    <mergeCell ref="AL144:AS144"/>
    <mergeCell ref="AT144:AX144"/>
    <mergeCell ref="AY144:BE144"/>
    <mergeCell ref="BF144:BM144"/>
    <mergeCell ref="BN144:BV144"/>
    <mergeCell ref="B145:F145"/>
    <mergeCell ref="G145:N145"/>
    <mergeCell ref="O145:S145"/>
    <mergeCell ref="T145:W145"/>
    <mergeCell ref="X145:AD145"/>
    <mergeCell ref="B144:F144"/>
    <mergeCell ref="G144:N144"/>
    <mergeCell ref="O144:S144"/>
    <mergeCell ref="T144:W144"/>
    <mergeCell ref="X144:AD144"/>
    <mergeCell ref="AE144:AK144"/>
    <mergeCell ref="AE147:AK147"/>
    <mergeCell ref="AL147:AS147"/>
    <mergeCell ref="AT147:AX147"/>
    <mergeCell ref="AY147:BE147"/>
    <mergeCell ref="BF147:BM147"/>
    <mergeCell ref="BN147:BV147"/>
    <mergeCell ref="AL146:AS146"/>
    <mergeCell ref="AT146:AX146"/>
    <mergeCell ref="AY146:BE146"/>
    <mergeCell ref="BF146:BM146"/>
    <mergeCell ref="BN146:BV146"/>
    <mergeCell ref="B147:F147"/>
    <mergeCell ref="G147:N147"/>
    <mergeCell ref="O147:S147"/>
    <mergeCell ref="T147:W147"/>
    <mergeCell ref="X147:AD147"/>
    <mergeCell ref="B146:F146"/>
    <mergeCell ref="G146:N146"/>
    <mergeCell ref="O146:S146"/>
    <mergeCell ref="T146:W146"/>
    <mergeCell ref="X146:AD146"/>
    <mergeCell ref="AE146:AK146"/>
    <mergeCell ref="AE149:AK149"/>
    <mergeCell ref="AL149:AS149"/>
    <mergeCell ref="AT149:AX149"/>
    <mergeCell ref="AY149:BE149"/>
    <mergeCell ref="BF149:BM149"/>
    <mergeCell ref="BN149:BV149"/>
    <mergeCell ref="AL148:AS148"/>
    <mergeCell ref="AT148:AX148"/>
    <mergeCell ref="AY148:BE148"/>
    <mergeCell ref="BF148:BM148"/>
    <mergeCell ref="BN148:BV148"/>
    <mergeCell ref="B149:F149"/>
    <mergeCell ref="G149:N149"/>
    <mergeCell ref="O149:S149"/>
    <mergeCell ref="T149:W149"/>
    <mergeCell ref="X149:AD149"/>
    <mergeCell ref="B148:F148"/>
    <mergeCell ref="G148:N148"/>
    <mergeCell ref="O148:S148"/>
    <mergeCell ref="T148:W148"/>
    <mergeCell ref="X148:AD148"/>
    <mergeCell ref="AE148:AK148"/>
    <mergeCell ref="AE151:AK151"/>
    <mergeCell ref="AL151:AS151"/>
    <mergeCell ref="AT151:AX151"/>
    <mergeCell ref="AY151:BE151"/>
    <mergeCell ref="BF151:BM151"/>
    <mergeCell ref="BN151:BV151"/>
    <mergeCell ref="AL150:AS150"/>
    <mergeCell ref="AT150:AX150"/>
    <mergeCell ref="AY150:BE150"/>
    <mergeCell ref="BF150:BM150"/>
    <mergeCell ref="BN150:BV150"/>
    <mergeCell ref="B151:F151"/>
    <mergeCell ref="G151:N151"/>
    <mergeCell ref="O151:S151"/>
    <mergeCell ref="T151:W151"/>
    <mergeCell ref="X151:AD151"/>
    <mergeCell ref="B150:F150"/>
    <mergeCell ref="G150:N150"/>
    <mergeCell ref="O150:S150"/>
    <mergeCell ref="T150:W150"/>
    <mergeCell ref="X150:AD150"/>
    <mergeCell ref="AE150:AK150"/>
    <mergeCell ref="AE153:AK153"/>
    <mergeCell ref="AL153:AS153"/>
    <mergeCell ref="AT153:AX153"/>
    <mergeCell ref="AY153:BE153"/>
    <mergeCell ref="BF153:BM153"/>
    <mergeCell ref="BN153:BV153"/>
    <mergeCell ref="AL152:AS152"/>
    <mergeCell ref="AT152:AX152"/>
    <mergeCell ref="AY152:BE152"/>
    <mergeCell ref="BF152:BM152"/>
    <mergeCell ref="BN152:BV152"/>
    <mergeCell ref="B153:F153"/>
    <mergeCell ref="G153:N153"/>
    <mergeCell ref="O153:S153"/>
    <mergeCell ref="T153:W153"/>
    <mergeCell ref="X153:AD153"/>
    <mergeCell ref="B152:F152"/>
    <mergeCell ref="G152:N152"/>
    <mergeCell ref="O152:S152"/>
    <mergeCell ref="T152:W152"/>
    <mergeCell ref="X152:AD152"/>
    <mergeCell ref="AE152:AK152"/>
    <mergeCell ref="AE155:AK155"/>
    <mergeCell ref="AL155:AS155"/>
    <mergeCell ref="AT155:AX155"/>
    <mergeCell ref="AY155:BE155"/>
    <mergeCell ref="BF155:BM155"/>
    <mergeCell ref="BN155:BV155"/>
    <mergeCell ref="AL154:AS154"/>
    <mergeCell ref="AT154:AX154"/>
    <mergeCell ref="AY154:BE154"/>
    <mergeCell ref="BF154:BM154"/>
    <mergeCell ref="BN154:BV154"/>
    <mergeCell ref="B155:F155"/>
    <mergeCell ref="G155:N155"/>
    <mergeCell ref="O155:S155"/>
    <mergeCell ref="T155:W155"/>
    <mergeCell ref="X155:AD155"/>
    <mergeCell ref="B154:F154"/>
    <mergeCell ref="G154:N154"/>
    <mergeCell ref="O154:S154"/>
    <mergeCell ref="T154:W154"/>
    <mergeCell ref="X154:AD154"/>
    <mergeCell ref="AE154:AK154"/>
    <mergeCell ref="AE157:AK157"/>
    <mergeCell ref="AL157:AS157"/>
    <mergeCell ref="AT157:AX157"/>
    <mergeCell ref="AY157:BE157"/>
    <mergeCell ref="BF157:BM157"/>
    <mergeCell ref="BN157:BV157"/>
    <mergeCell ref="AL156:AS156"/>
    <mergeCell ref="AT156:AX156"/>
    <mergeCell ref="AY156:BE156"/>
    <mergeCell ref="BF156:BM156"/>
    <mergeCell ref="BN156:BV156"/>
    <mergeCell ref="B157:F157"/>
    <mergeCell ref="G157:N157"/>
    <mergeCell ref="O157:S157"/>
    <mergeCell ref="T157:W157"/>
    <mergeCell ref="X157:AD157"/>
    <mergeCell ref="B156:F156"/>
    <mergeCell ref="G156:N156"/>
    <mergeCell ref="O156:S156"/>
    <mergeCell ref="T156:W156"/>
    <mergeCell ref="X156:AD156"/>
    <mergeCell ref="AE156:AK156"/>
    <mergeCell ref="AE159:AK159"/>
    <mergeCell ref="AL159:AS159"/>
    <mergeCell ref="AT159:AX159"/>
    <mergeCell ref="AY159:BE159"/>
    <mergeCell ref="BF159:BM159"/>
    <mergeCell ref="BN159:BV159"/>
    <mergeCell ref="AL158:AS158"/>
    <mergeCell ref="AT158:AX158"/>
    <mergeCell ref="AY158:BE158"/>
    <mergeCell ref="BF158:BM158"/>
    <mergeCell ref="BN158:BV158"/>
    <mergeCell ref="B159:F159"/>
    <mergeCell ref="G159:N159"/>
    <mergeCell ref="O159:S159"/>
    <mergeCell ref="T159:W159"/>
    <mergeCell ref="X159:AD159"/>
    <mergeCell ref="B158:F158"/>
    <mergeCell ref="G158:N158"/>
    <mergeCell ref="O158:S158"/>
    <mergeCell ref="T158:W158"/>
    <mergeCell ref="X158:AD158"/>
    <mergeCell ref="AE158:AK158"/>
    <mergeCell ref="AE161:AK161"/>
    <mergeCell ref="AL161:AS161"/>
    <mergeCell ref="AT161:AX161"/>
    <mergeCell ref="AY161:BE161"/>
    <mergeCell ref="BF161:BM161"/>
    <mergeCell ref="BN161:BV161"/>
    <mergeCell ref="AL160:AS160"/>
    <mergeCell ref="AT160:AX160"/>
    <mergeCell ref="AY160:BE160"/>
    <mergeCell ref="BF160:BM160"/>
    <mergeCell ref="BN160:BV160"/>
    <mergeCell ref="B161:F161"/>
    <mergeCell ref="G161:N161"/>
    <mergeCell ref="O161:S161"/>
    <mergeCell ref="T161:W161"/>
    <mergeCell ref="X161:AD161"/>
    <mergeCell ref="B160:F160"/>
    <mergeCell ref="G160:N160"/>
    <mergeCell ref="O160:S160"/>
    <mergeCell ref="T160:W160"/>
    <mergeCell ref="X160:AD160"/>
    <mergeCell ref="AE160:AK160"/>
    <mergeCell ref="AE163:AK163"/>
    <mergeCell ref="AL163:AS163"/>
    <mergeCell ref="AT163:AX163"/>
    <mergeCell ref="AY163:BE163"/>
    <mergeCell ref="BF163:BM163"/>
    <mergeCell ref="BN163:BV163"/>
    <mergeCell ref="AL162:AS162"/>
    <mergeCell ref="AT162:AX162"/>
    <mergeCell ref="AY162:BE162"/>
    <mergeCell ref="BF162:BM162"/>
    <mergeCell ref="BN162:BV162"/>
    <mergeCell ref="B163:F163"/>
    <mergeCell ref="G163:N163"/>
    <mergeCell ref="O163:S163"/>
    <mergeCell ref="T163:W163"/>
    <mergeCell ref="X163:AD163"/>
    <mergeCell ref="B162:F162"/>
    <mergeCell ref="G162:N162"/>
    <mergeCell ref="O162:S162"/>
    <mergeCell ref="T162:W162"/>
    <mergeCell ref="X162:AD162"/>
    <mergeCell ref="AE162:AK162"/>
    <mergeCell ref="AE165:AK165"/>
    <mergeCell ref="AL165:AS165"/>
    <mergeCell ref="AT165:AX165"/>
    <mergeCell ref="AY165:BE165"/>
    <mergeCell ref="BF165:BM165"/>
    <mergeCell ref="BN165:BV165"/>
    <mergeCell ref="AL164:AS164"/>
    <mergeCell ref="AT164:AX164"/>
    <mergeCell ref="AY164:BE164"/>
    <mergeCell ref="BF164:BM164"/>
    <mergeCell ref="BN164:BV164"/>
    <mergeCell ref="B165:F165"/>
    <mergeCell ref="G165:N165"/>
    <mergeCell ref="O165:S165"/>
    <mergeCell ref="T165:W165"/>
    <mergeCell ref="X165:AD165"/>
    <mergeCell ref="B164:F164"/>
    <mergeCell ref="G164:N164"/>
    <mergeCell ref="O164:S164"/>
    <mergeCell ref="T164:W164"/>
    <mergeCell ref="X164:AD164"/>
    <mergeCell ref="AE164:AK164"/>
    <mergeCell ref="AL168:AS168"/>
    <mergeCell ref="AT168:AX168"/>
    <mergeCell ref="AY168:BE168"/>
    <mergeCell ref="BF167:BM167"/>
    <mergeCell ref="BN167:BV167"/>
    <mergeCell ref="AL166:AS166"/>
    <mergeCell ref="AT166:AX166"/>
    <mergeCell ref="AY166:BE166"/>
    <mergeCell ref="BF166:BM166"/>
    <mergeCell ref="BN166:BV166"/>
    <mergeCell ref="B167:F167"/>
    <mergeCell ref="G167:N167"/>
    <mergeCell ref="O167:S167"/>
    <mergeCell ref="T167:W167"/>
    <mergeCell ref="X167:AD167"/>
    <mergeCell ref="B166:F166"/>
    <mergeCell ref="G166:N166"/>
    <mergeCell ref="O166:S166"/>
    <mergeCell ref="T166:W166"/>
    <mergeCell ref="X166:AD166"/>
    <mergeCell ref="AE166:AK166"/>
    <mergeCell ref="BY2:CC2"/>
    <mergeCell ref="CD2:CF2"/>
    <mergeCell ref="BY36:CC36"/>
    <mergeCell ref="CD36:CF36"/>
    <mergeCell ref="BY70:CC70"/>
    <mergeCell ref="CD70:CF70"/>
    <mergeCell ref="BY107:CF107"/>
    <mergeCell ref="B171:BV171"/>
    <mergeCell ref="CD105:CF105"/>
    <mergeCell ref="CD106:CF106"/>
    <mergeCell ref="CD104:CF104"/>
    <mergeCell ref="BY3:CC3"/>
    <mergeCell ref="CD3:CF3"/>
    <mergeCell ref="CD4:CF4"/>
    <mergeCell ref="BY37:CC37"/>
    <mergeCell ref="CD37:CF37"/>
    <mergeCell ref="BF168:BM168"/>
    <mergeCell ref="BN168:BV168"/>
    <mergeCell ref="B170:BV170"/>
    <mergeCell ref="B168:F168"/>
    <mergeCell ref="G168:N168"/>
    <mergeCell ref="O168:S168"/>
    <mergeCell ref="T168:W168"/>
    <mergeCell ref="X168:AD168"/>
    <mergeCell ref="AE168:AK168"/>
    <mergeCell ref="AE167:AK167"/>
    <mergeCell ref="AL167:AS167"/>
    <mergeCell ref="AT167:AX167"/>
    <mergeCell ref="AY167:BE167"/>
    <mergeCell ref="B139:AK139"/>
    <mergeCell ref="B140:BV140"/>
    <mergeCell ref="L70:AK70"/>
    <mergeCell ref="CG5:CI5"/>
    <mergeCell ref="CG39:CI39"/>
    <mergeCell ref="CG73:CI73"/>
    <mergeCell ref="CG107:CI107"/>
    <mergeCell ref="BY71:CC71"/>
    <mergeCell ref="CD71:CF71"/>
    <mergeCell ref="CD72:CF72"/>
    <mergeCell ref="BY105:CC105"/>
    <mergeCell ref="BY104:CC104"/>
    <mergeCell ref="BY138:CC138"/>
    <mergeCell ref="CD138:CF138"/>
    <mergeCell ref="CD38:CF38"/>
    <mergeCell ref="G58:N58"/>
    <mergeCell ref="G59:N59"/>
    <mergeCell ref="G57:N57"/>
    <mergeCell ref="T53:W53"/>
    <mergeCell ref="X53:AD53"/>
    <mergeCell ref="O47:S47"/>
    <mergeCell ref="T47:W47"/>
    <mergeCell ref="T50:W50"/>
    <mergeCell ref="G56:N56"/>
    <mergeCell ref="X56:AD56"/>
    <mergeCell ref="G61:N61"/>
    <mergeCell ref="T56:W56"/>
    <mergeCell ref="T58:W58"/>
    <mergeCell ref="T52:W52"/>
    <mergeCell ref="X52:AD52"/>
    <mergeCell ref="O48:S48"/>
    <mergeCell ref="O49:S49"/>
    <mergeCell ref="O50:S50"/>
    <mergeCell ref="O51:S51"/>
    <mergeCell ref="T51:W51"/>
    <mergeCell ref="L104:AK104"/>
    <mergeCell ref="B105:AK105"/>
    <mergeCell ref="BF119:BM119"/>
    <mergeCell ref="BN119:BV119"/>
    <mergeCell ref="X115:AD115"/>
    <mergeCell ref="AL120:AS120"/>
    <mergeCell ref="T5:W6"/>
    <mergeCell ref="L138:AK138"/>
    <mergeCell ref="L36:AK36"/>
    <mergeCell ref="B37:AK37"/>
    <mergeCell ref="B38:BV38"/>
    <mergeCell ref="AL9:AS9"/>
    <mergeCell ref="AY9:BE9"/>
    <mergeCell ref="BF9:BM9"/>
    <mergeCell ref="X47:AD47"/>
    <mergeCell ref="T49:W49"/>
    <mergeCell ref="X48:AD48"/>
    <mergeCell ref="X51:AD51"/>
    <mergeCell ref="AE48:AK48"/>
    <mergeCell ref="X49:AD49"/>
    <mergeCell ref="T48:W48"/>
    <mergeCell ref="AE49:AK49"/>
    <mergeCell ref="AE47:AK47"/>
    <mergeCell ref="O45:S45"/>
    <mergeCell ref="T45:W45"/>
    <mergeCell ref="X45:AD45"/>
    <mergeCell ref="AE45:AK45"/>
    <mergeCell ref="AT44:AX44"/>
    <mergeCell ref="AT47:AX47"/>
    <mergeCell ref="O46:S46"/>
    <mergeCell ref="T46:W46"/>
    <mergeCell ref="X46:AD46"/>
  </mergeCells>
  <phoneticPr fontId="4"/>
  <conditionalFormatting sqref="AL144:AS169 AL42:AS67 AL76:AS101 AL110:AS135 AM33:AS33 AL8:AL33">
    <cfRule type="cellIs" dxfId="474" priority="173" stopIfTrue="1" operator="greaterThan">
      <formula>$AL$2</formula>
    </cfRule>
  </conditionalFormatting>
  <conditionalFormatting sqref="AT8:AX32">
    <cfRule type="cellIs" dxfId="473" priority="48" stopIfTrue="1" operator="lessThan">
      <formula>60</formula>
    </cfRule>
  </conditionalFormatting>
  <conditionalFormatting sqref="O8:O32">
    <cfRule type="cellIs" dxfId="472" priority="47" stopIfTrue="1" operator="lessThan">
      <formula>60</formula>
    </cfRule>
  </conditionalFormatting>
  <conditionalFormatting sqref="P33:S33 O8:O33">
    <cfRule type="cellIs" dxfId="471" priority="46" stopIfTrue="1" operator="lessThan">
      <formula>60</formula>
    </cfRule>
  </conditionalFormatting>
  <conditionalFormatting sqref="AT8:AX33">
    <cfRule type="cellIs" dxfId="470" priority="45" stopIfTrue="1" operator="lessThan">
      <formula>60</formula>
    </cfRule>
  </conditionalFormatting>
  <conditionalFormatting sqref="O42:S42">
    <cfRule type="cellIs" dxfId="469" priority="44" stopIfTrue="1" operator="lessThan">
      <formula>60</formula>
    </cfRule>
  </conditionalFormatting>
  <conditionalFormatting sqref="O43:S67">
    <cfRule type="cellIs" dxfId="468" priority="43" stopIfTrue="1" operator="lessThan">
      <formula>60</formula>
    </cfRule>
  </conditionalFormatting>
  <conditionalFormatting sqref="O42:S42">
    <cfRule type="cellIs" dxfId="467" priority="42" stopIfTrue="1" operator="lessThan">
      <formula>60</formula>
    </cfRule>
  </conditionalFormatting>
  <conditionalFormatting sqref="AT42:AX42">
    <cfRule type="cellIs" dxfId="466" priority="41" stopIfTrue="1" operator="lessThan">
      <formula>60</formula>
    </cfRule>
  </conditionalFormatting>
  <conditionalFormatting sqref="AT43:AX67">
    <cfRule type="cellIs" dxfId="465" priority="40" stopIfTrue="1" operator="lessThan">
      <formula>60</formula>
    </cfRule>
  </conditionalFormatting>
  <conditionalFormatting sqref="AT42:AX42">
    <cfRule type="cellIs" dxfId="464" priority="39" stopIfTrue="1" operator="lessThan">
      <formula>60</formula>
    </cfRule>
  </conditionalFormatting>
  <conditionalFormatting sqref="AT76:AX101">
    <cfRule type="cellIs" dxfId="463" priority="38" stopIfTrue="1" operator="lessThan">
      <formula>60</formula>
    </cfRule>
  </conditionalFormatting>
  <conditionalFormatting sqref="O76:S101">
    <cfRule type="cellIs" dxfId="462" priority="37" stopIfTrue="1" operator="lessThan">
      <formula>60</formula>
    </cfRule>
  </conditionalFormatting>
  <conditionalFormatting sqref="O110:S135">
    <cfRule type="cellIs" dxfId="461" priority="36" stopIfTrue="1" operator="lessThan">
      <formula>60</formula>
    </cfRule>
  </conditionalFormatting>
  <conditionalFormatting sqref="AT110:AX135">
    <cfRule type="cellIs" dxfId="460" priority="35" stopIfTrue="1" operator="lessThan">
      <formula>60</formula>
    </cfRule>
  </conditionalFormatting>
  <conditionalFormatting sqref="AT144:AX169">
    <cfRule type="cellIs" dxfId="459" priority="34" stopIfTrue="1" operator="lessThan">
      <formula>60</formula>
    </cfRule>
  </conditionalFormatting>
  <conditionalFormatting sqref="O144:S169">
    <cfRule type="cellIs" dxfId="458" priority="33" stopIfTrue="1" operator="lessThan">
      <formula>60</formula>
    </cfRule>
  </conditionalFormatting>
  <conditionalFormatting sqref="O67:S67">
    <cfRule type="cellIs" dxfId="457" priority="32" stopIfTrue="1" operator="lessThan">
      <formula>60</formula>
    </cfRule>
  </conditionalFormatting>
  <conditionalFormatting sqref="AT67:AX67">
    <cfRule type="cellIs" dxfId="456" priority="31" stopIfTrue="1" operator="lessThan">
      <formula>60</formula>
    </cfRule>
  </conditionalFormatting>
  <conditionalFormatting sqref="O101:S101">
    <cfRule type="cellIs" dxfId="455" priority="30" stopIfTrue="1" operator="lessThan">
      <formula>60</formula>
    </cfRule>
  </conditionalFormatting>
  <conditionalFormatting sqref="AT101:AX101">
    <cfRule type="cellIs" dxfId="454" priority="29" stopIfTrue="1" operator="lessThan">
      <formula>60</formula>
    </cfRule>
  </conditionalFormatting>
  <conditionalFormatting sqref="O101:S101">
    <cfRule type="cellIs" dxfId="453" priority="28" stopIfTrue="1" operator="lessThan">
      <formula>60</formula>
    </cfRule>
  </conditionalFormatting>
  <conditionalFormatting sqref="AT101:AX101">
    <cfRule type="cellIs" dxfId="452" priority="27" stopIfTrue="1" operator="lessThan">
      <formula>60</formula>
    </cfRule>
  </conditionalFormatting>
  <conditionalFormatting sqref="AT135:AX135">
    <cfRule type="cellIs" dxfId="451" priority="26" stopIfTrue="1" operator="lessThan">
      <formula>60</formula>
    </cfRule>
  </conditionalFormatting>
  <conditionalFormatting sqref="O135:S135">
    <cfRule type="cellIs" dxfId="450" priority="25" stopIfTrue="1" operator="lessThan">
      <formula>60</formula>
    </cfRule>
  </conditionalFormatting>
  <conditionalFormatting sqref="O135:S135">
    <cfRule type="cellIs" dxfId="449" priority="24" stopIfTrue="1" operator="lessThan">
      <formula>60</formula>
    </cfRule>
  </conditionalFormatting>
  <conditionalFormatting sqref="AT135:AX135">
    <cfRule type="cellIs" dxfId="448" priority="23" stopIfTrue="1" operator="lessThan">
      <formula>60</formula>
    </cfRule>
  </conditionalFormatting>
  <conditionalFormatting sqref="O135:S135">
    <cfRule type="cellIs" dxfId="447" priority="22" stopIfTrue="1" operator="lessThan">
      <formula>60</formula>
    </cfRule>
  </conditionalFormatting>
  <conditionalFormatting sqref="AT135:AX135">
    <cfRule type="cellIs" dxfId="446" priority="21" stopIfTrue="1" operator="lessThan">
      <formula>60</formula>
    </cfRule>
  </conditionalFormatting>
  <conditionalFormatting sqref="O169:S169">
    <cfRule type="cellIs" dxfId="445" priority="20" stopIfTrue="1" operator="lessThan">
      <formula>60</formula>
    </cfRule>
  </conditionalFormatting>
  <conditionalFormatting sqref="AT169:AX169">
    <cfRule type="cellIs" dxfId="444" priority="19" stopIfTrue="1" operator="lessThan">
      <formula>60</formula>
    </cfRule>
  </conditionalFormatting>
  <conditionalFormatting sqref="AT169:AX169">
    <cfRule type="cellIs" dxfId="443" priority="18" stopIfTrue="1" operator="lessThan">
      <formula>60</formula>
    </cfRule>
  </conditionalFormatting>
  <conditionalFormatting sqref="O169:S169">
    <cfRule type="cellIs" dxfId="442" priority="17" stopIfTrue="1" operator="lessThan">
      <formula>60</formula>
    </cfRule>
  </conditionalFormatting>
  <conditionalFormatting sqref="O169:S169">
    <cfRule type="cellIs" dxfId="441" priority="16" stopIfTrue="1" operator="lessThan">
      <formula>60</formula>
    </cfRule>
  </conditionalFormatting>
  <conditionalFormatting sqref="AT169:AX169">
    <cfRule type="cellIs" dxfId="440" priority="15" stopIfTrue="1" operator="lessThan">
      <formula>60</formula>
    </cfRule>
  </conditionalFormatting>
  <conditionalFormatting sqref="O169:S169">
    <cfRule type="cellIs" dxfId="439" priority="14" stopIfTrue="1" operator="lessThan">
      <formula>60</formula>
    </cfRule>
  </conditionalFormatting>
  <conditionalFormatting sqref="AT169:AX169">
    <cfRule type="cellIs" dxfId="438" priority="13" stopIfTrue="1" operator="lessThan">
      <formula>60</formula>
    </cfRule>
  </conditionalFormatting>
  <conditionalFormatting sqref="AL8:AL32">
    <cfRule type="cellIs" dxfId="437" priority="12" stopIfTrue="1" operator="greaterThan">
      <formula>$AL$2</formula>
    </cfRule>
  </conditionalFormatting>
  <conditionalFormatting sqref="AL8:AS32">
    <cfRule type="cellIs" dxfId="436" priority="11" stopIfTrue="1" operator="greaterThan">
      <formula>$AL$2</formula>
    </cfRule>
  </conditionalFormatting>
  <conditionalFormatting sqref="AL8:AS32">
    <cfRule type="cellIs" dxfId="435" priority="10" stopIfTrue="1" operator="greaterThan">
      <formula>$AL$2</formula>
    </cfRule>
  </conditionalFormatting>
  <conditionalFormatting sqref="AL42:AS63">
    <cfRule type="cellIs" dxfId="434" priority="9" stopIfTrue="1" operator="greaterThan">
      <formula>$AL$2</formula>
    </cfRule>
  </conditionalFormatting>
  <conditionalFormatting sqref="O8:S32">
    <cfRule type="cellIs" dxfId="433" priority="8" stopIfTrue="1" operator="lessThan">
      <formula>60</formula>
    </cfRule>
  </conditionalFormatting>
  <conditionalFormatting sqref="O8:S32">
    <cfRule type="cellIs" dxfId="432" priority="7" stopIfTrue="1" operator="lessThan">
      <formula>60</formula>
    </cfRule>
  </conditionalFormatting>
  <conditionalFormatting sqref="AL9:AS25">
    <cfRule type="cellIs" dxfId="431" priority="6" stopIfTrue="1" operator="greaterThan">
      <formula>$AL$2</formula>
    </cfRule>
  </conditionalFormatting>
  <conditionalFormatting sqref="O9:S25 AT9:AX25">
    <cfRule type="cellIs" dxfId="430" priority="5" stopIfTrue="1" operator="lessThan">
      <formula>60</formula>
    </cfRule>
  </conditionalFormatting>
  <conditionalFormatting sqref="AL9:AS25">
    <cfRule type="cellIs" dxfId="429" priority="4" stopIfTrue="1" operator="greaterThan">
      <formula>$AL$2</formula>
    </cfRule>
  </conditionalFormatting>
  <conditionalFormatting sqref="AL9:AS25">
    <cfRule type="cellIs" dxfId="428" priority="3" stopIfTrue="1" operator="greaterThan">
      <formula>$AL$2</formula>
    </cfRule>
  </conditionalFormatting>
  <conditionalFormatting sqref="O9:S25 AT9:AX25">
    <cfRule type="cellIs" dxfId="427" priority="2" stopIfTrue="1" operator="lessThan">
      <formula>60</formula>
    </cfRule>
  </conditionalFormatting>
  <conditionalFormatting sqref="O9:S25">
    <cfRule type="cellIs" dxfId="426" priority="1" stopIfTrue="1" operator="lessThan">
      <formula>60</formula>
    </cfRule>
  </conditionalFormatting>
  <dataValidations count="6">
    <dataValidation type="list" allowBlank="1" showInputMessage="1" showErrorMessage="1" sqref="AE144:AK169 AE110:AK135 AE76:AK101 AE42:AK67 AF33:AK33 AE8:AE33" xr:uid="{00000000-0002-0000-0100-000000000000}">
      <formula1>"自立,要支援1,要支援2,要介護1,要介護2,要介護3,要介護4,要介護5,不明"</formula1>
    </dataValidation>
    <dataValidation imeMode="disabled" allowBlank="1" showInputMessage="1" showErrorMessage="1" sqref="G144:S169 AL144:AX169 AM33:AS33 AL42:AX67 AL110:AX135 AL76:AX101 G42:S67 G110:S135 G76:S101 G8:S33 AL8:AL33 AT8:AX33" xr:uid="{00000000-0002-0000-0100-000001000000}"/>
    <dataValidation type="list" allowBlank="1" showInputMessage="1" showErrorMessage="1" sqref="T144:T169 T110:T135 T76:T101 T42:T67 T8:T33" xr:uid="{00000000-0002-0000-0100-000002000000}">
      <formula1>"男,女"</formula1>
    </dataValidation>
    <dataValidation type="list" allowBlank="1" showInputMessage="1" showErrorMessage="1" sqref="BF144:BF169 BF110:BF135 BF42:BF67 BF76:BF101 BF8:BF33" xr:uid="{00000000-0002-0000-0100-000003000000}">
      <formula1>$CK$8:$CK$12</formula1>
    </dataValidation>
    <dataValidation type="list" imeMode="hiragana" allowBlank="1" showInputMessage="1" showErrorMessage="1" sqref="X144:AD169 X110:AD135 X76:AD101 X42:AD67 Y33:AD33 X8:X33" xr:uid="{00000000-0002-0000-0100-000004000000}">
      <formula1>"福井市,敦賀市,小浜市,大野市,勝山市,鯖江市,あわら市,越前市,坂井市,永平寺町,池田町,南越前町,越前町,美浜町,高浜町,おおい町,若狭町,県外"</formula1>
    </dataValidation>
    <dataValidation type="list" imeMode="disabled" allowBlank="1" showInputMessage="1" showErrorMessage="1" sqref="AY144:BE169 AY110:BE135 AY76:BE101 AY42:BE67 AY8:BE33" xr:uid="{00000000-0002-0000-0100-000005000000}">
      <formula1>$CJ$8:$CJ$24</formula1>
    </dataValidation>
  </dataValidations>
  <printOptions horizontalCentered="1"/>
  <pageMargins left="0.70866141732283472" right="0.39370078740157483" top="0.35433070866141736" bottom="0.27559055118110237" header="0.31496062992125984" footer="0.31496062992125984"/>
  <pageSetup paperSize="9" scale="95" fitToHeight="0" orientation="portrait" r:id="rId1"/>
  <rowBreaks count="1" manualBreakCount="1">
    <brk id="35" min="1" max="7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CJ103"/>
  <sheetViews>
    <sheetView workbookViewId="0"/>
  </sheetViews>
  <sheetFormatPr defaultRowHeight="12" x14ac:dyDescent="0.15"/>
  <cols>
    <col min="1" max="1" width="3.25" style="5" customWidth="1"/>
    <col min="2" max="36" width="1.25" style="5" customWidth="1"/>
    <col min="37" max="37" width="0.5" style="5" customWidth="1"/>
    <col min="38" max="38" width="1.25" style="5" customWidth="1"/>
    <col min="39" max="39" width="1.125" style="5" customWidth="1"/>
    <col min="40" max="43" width="1.25" style="5" customWidth="1"/>
    <col min="44" max="44" width="2.375" style="5" customWidth="1"/>
    <col min="45" max="48" width="1.25" style="5" customWidth="1"/>
    <col min="49" max="49" width="2.5" style="5" customWidth="1"/>
    <col min="50" max="50" width="1.375" style="5" customWidth="1"/>
    <col min="51" max="64" width="1.25" style="5" customWidth="1"/>
    <col min="65" max="65" width="2.5" style="5" customWidth="1"/>
    <col min="66" max="74" width="1.25" style="5" customWidth="1"/>
    <col min="75" max="75" width="21.875" style="5" customWidth="1"/>
    <col min="76" max="88" width="7.5" style="5" hidden="1" customWidth="1"/>
    <col min="89" max="95" width="9.75" style="5" customWidth="1"/>
    <col min="96" max="96" width="6.25" style="5" customWidth="1"/>
    <col min="97" max="16384" width="9" style="5"/>
  </cols>
  <sheetData>
    <row r="1" spans="1:86" ht="18" customHeight="1" thickBot="1" x14ac:dyDescent="0.2">
      <c r="B1" s="139" t="s">
        <v>204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 t="s">
        <v>206</v>
      </c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40"/>
      <c r="AC1" s="140"/>
      <c r="AD1" s="140"/>
      <c r="AE1" s="139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39"/>
      <c r="AS1" s="139" t="s">
        <v>225</v>
      </c>
      <c r="AT1" s="140"/>
      <c r="AU1" s="139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Y1" s="24">
        <v>1</v>
      </c>
      <c r="BZ1" s="25">
        <f>'１　入居状況'!BZ1</f>
        <v>1</v>
      </c>
      <c r="CA1" s="24">
        <v>2</v>
      </c>
      <c r="CB1" s="25">
        <f>'１　入居状況'!CB1</f>
        <v>1</v>
      </c>
      <c r="CC1" s="24">
        <v>3</v>
      </c>
      <c r="CD1" s="40">
        <f>'１　入居状況'!CD1</f>
        <v>1</v>
      </c>
      <c r="CE1" s="26" t="s">
        <v>124</v>
      </c>
      <c r="CF1" s="23">
        <f>BZ1+CB1+CD1</f>
        <v>3</v>
      </c>
    </row>
    <row r="2" spans="1:86" s="6" customFormat="1" ht="20.100000000000001" customHeight="1" thickBot="1" x14ac:dyDescent="0.2"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272">
        <f>'１　入居状況'!AL2</f>
        <v>45108</v>
      </c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141"/>
      <c r="BY2" s="230">
        <f>IF(BY3=0,1,ROUNDUP(BY3/25,0))</f>
        <v>1</v>
      </c>
      <c r="BZ2" s="231"/>
      <c r="CA2" s="231"/>
      <c r="CB2" s="231"/>
      <c r="CC2" s="231"/>
      <c r="CD2" s="232" t="s">
        <v>103</v>
      </c>
      <c r="CE2" s="233"/>
      <c r="CF2" s="234"/>
    </row>
    <row r="3" spans="1:86" ht="12.75" thickBot="1" x14ac:dyDescent="0.2">
      <c r="B3" s="307" t="str">
        <f>IF(COUNTIF(BW7:BW101,"未記入項目あり")=0,"","未記入項目あり")</f>
        <v/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273" t="s">
        <v>278</v>
      </c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306" t="str">
        <f>'１　入居状況'!AY3:BV3</f>
        <v>有料老人ホーム　○○○</v>
      </c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140"/>
      <c r="BY3" s="220">
        <f>SUM(BY4:CC4)</f>
        <v>2</v>
      </c>
      <c r="BZ3" s="221"/>
      <c r="CA3" s="221"/>
      <c r="CB3" s="221"/>
      <c r="CC3" s="223"/>
      <c r="CD3" s="224" t="s">
        <v>100</v>
      </c>
      <c r="CE3" s="225"/>
      <c r="CF3" s="226"/>
      <c r="CG3" s="130"/>
    </row>
    <row r="4" spans="1:86" ht="12.75" thickBot="1" x14ac:dyDescent="0.2">
      <c r="B4" s="210" t="s">
        <v>337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140"/>
      <c r="BY4" s="41">
        <f>CG4</f>
        <v>2</v>
      </c>
      <c r="BZ4" s="42">
        <f>CG38</f>
        <v>0</v>
      </c>
      <c r="CA4" s="42">
        <f>CG72</f>
        <v>0</v>
      </c>
      <c r="CB4" s="42">
        <f>CG106</f>
        <v>0</v>
      </c>
      <c r="CC4" s="43">
        <f>CG138</f>
        <v>0</v>
      </c>
      <c r="CD4" s="227" t="s">
        <v>101</v>
      </c>
      <c r="CE4" s="228"/>
      <c r="CF4" s="229"/>
      <c r="CG4" s="46">
        <f>COUNTA(B8:B32)</f>
        <v>2</v>
      </c>
      <c r="CH4" s="5" t="s">
        <v>102</v>
      </c>
    </row>
    <row r="5" spans="1:86" s="6" customFormat="1" ht="18" customHeight="1" x14ac:dyDescent="0.15">
      <c r="B5" s="275" t="s">
        <v>54</v>
      </c>
      <c r="C5" s="205"/>
      <c r="D5" s="205"/>
      <c r="E5" s="205"/>
      <c r="F5" s="206"/>
      <c r="G5" s="204" t="s">
        <v>51</v>
      </c>
      <c r="H5" s="205"/>
      <c r="I5" s="205"/>
      <c r="J5" s="205"/>
      <c r="K5" s="205"/>
      <c r="L5" s="205"/>
      <c r="M5" s="205"/>
      <c r="N5" s="206"/>
      <c r="O5" s="204" t="s">
        <v>39</v>
      </c>
      <c r="P5" s="205"/>
      <c r="Q5" s="205"/>
      <c r="R5" s="206"/>
      <c r="S5" s="204" t="s">
        <v>19</v>
      </c>
      <c r="T5" s="205"/>
      <c r="U5" s="205"/>
      <c r="V5" s="205"/>
      <c r="W5" s="205"/>
      <c r="X5" s="205"/>
      <c r="Y5" s="206"/>
      <c r="Z5" s="204" t="s">
        <v>78</v>
      </c>
      <c r="AA5" s="205"/>
      <c r="AB5" s="205"/>
      <c r="AC5" s="205"/>
      <c r="AD5" s="205"/>
      <c r="AE5" s="205"/>
      <c r="AF5" s="206"/>
      <c r="AG5" s="204" t="s">
        <v>2</v>
      </c>
      <c r="AH5" s="205"/>
      <c r="AI5" s="205"/>
      <c r="AJ5" s="205"/>
      <c r="AK5" s="205"/>
      <c r="AL5" s="205"/>
      <c r="AM5" s="205"/>
      <c r="AN5" s="206"/>
      <c r="AO5" s="276" t="s">
        <v>50</v>
      </c>
      <c r="AP5" s="277"/>
      <c r="AQ5" s="277"/>
      <c r="AR5" s="277"/>
      <c r="AS5" s="278"/>
      <c r="AT5" s="204" t="s">
        <v>81</v>
      </c>
      <c r="AU5" s="205"/>
      <c r="AV5" s="205"/>
      <c r="AW5" s="205"/>
      <c r="AX5" s="205"/>
      <c r="AY5" s="205"/>
      <c r="AZ5" s="205"/>
      <c r="BA5" s="206"/>
      <c r="BB5" s="276" t="s">
        <v>93</v>
      </c>
      <c r="BC5" s="277"/>
      <c r="BD5" s="277"/>
      <c r="BE5" s="277"/>
      <c r="BF5" s="278"/>
      <c r="BG5" s="204" t="s">
        <v>94</v>
      </c>
      <c r="BH5" s="205"/>
      <c r="BI5" s="205"/>
      <c r="BJ5" s="205"/>
      <c r="BK5" s="205"/>
      <c r="BL5" s="205"/>
      <c r="BM5" s="206"/>
      <c r="BN5" s="204" t="s">
        <v>7</v>
      </c>
      <c r="BO5" s="205"/>
      <c r="BP5" s="205"/>
      <c r="BQ5" s="205"/>
      <c r="BR5" s="205"/>
      <c r="BS5" s="205"/>
      <c r="BT5" s="205"/>
      <c r="BU5" s="205"/>
      <c r="BV5" s="269"/>
      <c r="BW5" s="141"/>
      <c r="BY5" s="220" t="s">
        <v>84</v>
      </c>
      <c r="BZ5" s="221"/>
      <c r="CA5" s="221"/>
      <c r="CB5" s="221"/>
      <c r="CC5" s="221"/>
      <c r="CD5" s="221"/>
      <c r="CE5" s="221"/>
      <c r="CF5" s="223"/>
      <c r="CG5" s="47">
        <f>AL2</f>
        <v>45108</v>
      </c>
      <c r="CH5" s="5" t="s">
        <v>106</v>
      </c>
    </row>
    <row r="6" spans="1:86" ht="18" customHeight="1" thickBot="1" x14ac:dyDescent="0.2">
      <c r="B6" s="265" t="s">
        <v>55</v>
      </c>
      <c r="C6" s="208"/>
      <c r="D6" s="208"/>
      <c r="E6" s="208"/>
      <c r="F6" s="209"/>
      <c r="G6" s="207"/>
      <c r="H6" s="208"/>
      <c r="I6" s="208"/>
      <c r="J6" s="208"/>
      <c r="K6" s="208"/>
      <c r="L6" s="208"/>
      <c r="M6" s="208"/>
      <c r="N6" s="209"/>
      <c r="O6" s="207"/>
      <c r="P6" s="208"/>
      <c r="Q6" s="208"/>
      <c r="R6" s="209"/>
      <c r="S6" s="266" t="s">
        <v>76</v>
      </c>
      <c r="T6" s="267"/>
      <c r="U6" s="267"/>
      <c r="V6" s="267"/>
      <c r="W6" s="267"/>
      <c r="X6" s="267"/>
      <c r="Y6" s="268"/>
      <c r="Z6" s="207" t="s">
        <v>5</v>
      </c>
      <c r="AA6" s="208"/>
      <c r="AB6" s="208"/>
      <c r="AC6" s="208"/>
      <c r="AD6" s="208"/>
      <c r="AE6" s="208"/>
      <c r="AF6" s="209"/>
      <c r="AG6" s="207" t="s">
        <v>3</v>
      </c>
      <c r="AH6" s="208"/>
      <c r="AI6" s="208"/>
      <c r="AJ6" s="208"/>
      <c r="AK6" s="208"/>
      <c r="AL6" s="208"/>
      <c r="AM6" s="208"/>
      <c r="AN6" s="209"/>
      <c r="AO6" s="207" t="s">
        <v>49</v>
      </c>
      <c r="AP6" s="208"/>
      <c r="AQ6" s="208"/>
      <c r="AR6" s="208"/>
      <c r="AS6" s="209"/>
      <c r="AT6" s="207" t="s">
        <v>3</v>
      </c>
      <c r="AU6" s="208"/>
      <c r="AV6" s="208"/>
      <c r="AW6" s="208"/>
      <c r="AX6" s="208"/>
      <c r="AY6" s="208"/>
      <c r="AZ6" s="208"/>
      <c r="BA6" s="209"/>
      <c r="BB6" s="207" t="s">
        <v>49</v>
      </c>
      <c r="BC6" s="208"/>
      <c r="BD6" s="208"/>
      <c r="BE6" s="208"/>
      <c r="BF6" s="208"/>
      <c r="BG6" s="207" t="s">
        <v>53</v>
      </c>
      <c r="BH6" s="208"/>
      <c r="BI6" s="208"/>
      <c r="BJ6" s="208"/>
      <c r="BK6" s="208"/>
      <c r="BL6" s="208"/>
      <c r="BM6" s="209"/>
      <c r="BN6" s="207"/>
      <c r="BO6" s="208"/>
      <c r="BP6" s="208"/>
      <c r="BQ6" s="208"/>
      <c r="BR6" s="208"/>
      <c r="BS6" s="208"/>
      <c r="BT6" s="208"/>
      <c r="BU6" s="208"/>
      <c r="BV6" s="270"/>
      <c r="BW6" s="140" t="s">
        <v>99</v>
      </c>
      <c r="BY6" s="48" t="s">
        <v>92</v>
      </c>
      <c r="BZ6" s="11" t="s">
        <v>85</v>
      </c>
      <c r="CA6" s="7" t="s">
        <v>86</v>
      </c>
      <c r="CB6" s="7" t="s">
        <v>87</v>
      </c>
      <c r="CC6" s="7" t="s">
        <v>88</v>
      </c>
      <c r="CD6" s="7" t="s">
        <v>95</v>
      </c>
      <c r="CE6" s="7" t="s">
        <v>96</v>
      </c>
      <c r="CF6" s="8" t="s">
        <v>90</v>
      </c>
      <c r="CG6" s="49">
        <v>42553</v>
      </c>
      <c r="CH6" s="5" t="s">
        <v>107</v>
      </c>
    </row>
    <row r="7" spans="1:86" ht="29.25" hidden="1" customHeight="1" x14ac:dyDescent="0.15">
      <c r="B7" s="168"/>
      <c r="C7" s="141"/>
      <c r="D7" s="141"/>
      <c r="E7" s="141"/>
      <c r="F7" s="169"/>
      <c r="G7" s="170"/>
      <c r="H7" s="141"/>
      <c r="I7" s="141"/>
      <c r="J7" s="141"/>
      <c r="K7" s="141"/>
      <c r="L7" s="141"/>
      <c r="M7" s="141"/>
      <c r="N7" s="169"/>
      <c r="O7" s="170"/>
      <c r="P7" s="141"/>
      <c r="Q7" s="141"/>
      <c r="R7" s="169"/>
      <c r="S7" s="171"/>
      <c r="T7" s="172"/>
      <c r="U7" s="172"/>
      <c r="V7" s="172"/>
      <c r="W7" s="172"/>
      <c r="X7" s="172"/>
      <c r="Y7" s="173"/>
      <c r="Z7" s="170"/>
      <c r="AA7" s="141"/>
      <c r="AB7" s="141"/>
      <c r="AC7" s="141"/>
      <c r="AD7" s="141"/>
      <c r="AE7" s="141"/>
      <c r="AF7" s="169"/>
      <c r="AG7" s="170"/>
      <c r="AH7" s="141"/>
      <c r="AI7" s="141"/>
      <c r="AJ7" s="141"/>
      <c r="AK7" s="141"/>
      <c r="AL7" s="141"/>
      <c r="AM7" s="141"/>
      <c r="AN7" s="169"/>
      <c r="AO7" s="170"/>
      <c r="AP7" s="141"/>
      <c r="AQ7" s="141"/>
      <c r="AR7" s="141"/>
      <c r="AS7" s="169"/>
      <c r="AT7" s="170"/>
      <c r="AU7" s="141"/>
      <c r="AV7" s="141"/>
      <c r="AW7" s="141"/>
      <c r="AX7" s="141"/>
      <c r="AY7" s="141"/>
      <c r="AZ7" s="141"/>
      <c r="BA7" s="169"/>
      <c r="BB7" s="170"/>
      <c r="BC7" s="141"/>
      <c r="BD7" s="141"/>
      <c r="BE7" s="141"/>
      <c r="BF7" s="141"/>
      <c r="BG7" s="170"/>
      <c r="BH7" s="141"/>
      <c r="BI7" s="141"/>
      <c r="BJ7" s="141"/>
      <c r="BK7" s="141"/>
      <c r="BL7" s="141"/>
      <c r="BM7" s="169"/>
      <c r="BN7" s="170"/>
      <c r="BO7" s="141"/>
      <c r="BP7" s="141"/>
      <c r="BQ7" s="141"/>
      <c r="BR7" s="141"/>
      <c r="BS7" s="141"/>
      <c r="BT7" s="141"/>
      <c r="BU7" s="141"/>
      <c r="BV7" s="174"/>
      <c r="BW7" s="140"/>
      <c r="BY7" s="48"/>
      <c r="BZ7" s="11"/>
      <c r="CA7" s="7"/>
      <c r="CB7" s="7"/>
      <c r="CC7" s="7"/>
      <c r="CD7" s="7"/>
      <c r="CE7" s="7"/>
      <c r="CF7" s="8"/>
      <c r="CG7" s="50"/>
    </row>
    <row r="8" spans="1:86" ht="29.25" customHeight="1" x14ac:dyDescent="0.15">
      <c r="A8" s="5">
        <f>IF(B8=0,"",1)</f>
        <v>1</v>
      </c>
      <c r="B8" s="318" t="s">
        <v>323</v>
      </c>
      <c r="C8" s="319"/>
      <c r="D8" s="319"/>
      <c r="E8" s="319"/>
      <c r="F8" s="320"/>
      <c r="G8" s="211">
        <v>14737</v>
      </c>
      <c r="H8" s="212"/>
      <c r="I8" s="212"/>
      <c r="J8" s="212"/>
      <c r="K8" s="212"/>
      <c r="L8" s="212"/>
      <c r="M8" s="212"/>
      <c r="N8" s="213"/>
      <c r="O8" s="282" t="s">
        <v>286</v>
      </c>
      <c r="P8" s="283"/>
      <c r="Q8" s="283"/>
      <c r="R8" s="284"/>
      <c r="S8" s="282" t="s">
        <v>283</v>
      </c>
      <c r="T8" s="283"/>
      <c r="U8" s="283"/>
      <c r="V8" s="283"/>
      <c r="W8" s="283"/>
      <c r="X8" s="283"/>
      <c r="Y8" s="284"/>
      <c r="Z8" s="282" t="s">
        <v>301</v>
      </c>
      <c r="AA8" s="283"/>
      <c r="AB8" s="283"/>
      <c r="AC8" s="283"/>
      <c r="AD8" s="283"/>
      <c r="AE8" s="283"/>
      <c r="AF8" s="284"/>
      <c r="AG8" s="211">
        <v>41037</v>
      </c>
      <c r="AH8" s="212"/>
      <c r="AI8" s="212"/>
      <c r="AJ8" s="212"/>
      <c r="AK8" s="212"/>
      <c r="AL8" s="212"/>
      <c r="AM8" s="212"/>
      <c r="AN8" s="213"/>
      <c r="AO8" s="285">
        <f>IF(AG8=0,"",DATEDIF(G8,AG8,"Y"))</f>
        <v>72</v>
      </c>
      <c r="AP8" s="286"/>
      <c r="AQ8" s="286"/>
      <c r="AR8" s="286"/>
      <c r="AS8" s="287"/>
      <c r="AT8" s="211">
        <v>42714</v>
      </c>
      <c r="AU8" s="212"/>
      <c r="AV8" s="212"/>
      <c r="AW8" s="212"/>
      <c r="AX8" s="212"/>
      <c r="AY8" s="212"/>
      <c r="AZ8" s="212"/>
      <c r="BA8" s="213"/>
      <c r="BB8" s="285">
        <f>IF(AT8=0,"",DATEDIF(G8,AT8,"Y"))</f>
        <v>76</v>
      </c>
      <c r="BC8" s="286"/>
      <c r="BD8" s="286"/>
      <c r="BE8" s="286"/>
      <c r="BF8" s="287"/>
      <c r="BG8" s="192" t="s">
        <v>252</v>
      </c>
      <c r="BH8" s="193"/>
      <c r="BI8" s="193"/>
      <c r="BJ8" s="193"/>
      <c r="BK8" s="193"/>
      <c r="BL8" s="193"/>
      <c r="BM8" s="194"/>
      <c r="BN8" s="195"/>
      <c r="BO8" s="196"/>
      <c r="BP8" s="196"/>
      <c r="BQ8" s="196"/>
      <c r="BR8" s="196"/>
      <c r="BS8" s="196"/>
      <c r="BT8" s="196"/>
      <c r="BU8" s="196"/>
      <c r="BV8" s="197"/>
      <c r="BW8" s="139" t="str">
        <f>IF(BY8+BZ8+CA8+CB8+CC8+CD8+CE8+CF8=8,"",IF(BY8+BZ8+CA8+CB8+CC8+CD8+CE8+CF8=0,"","未記入項目あり"))</f>
        <v/>
      </c>
      <c r="BX8" s="4"/>
      <c r="BY8" s="16">
        <f>IF(B8=0,0,1)</f>
        <v>1</v>
      </c>
      <c r="BZ8" s="7">
        <f>IF(G8=0,0,1)</f>
        <v>1</v>
      </c>
      <c r="CA8" s="7">
        <f>IF(O8=0,0,1)</f>
        <v>1</v>
      </c>
      <c r="CB8" s="7">
        <f>IF(S8=0,0,1)</f>
        <v>1</v>
      </c>
      <c r="CC8" s="7">
        <f>IF(Z8=0,0,1)</f>
        <v>1</v>
      </c>
      <c r="CD8" s="7">
        <f>IF(AG8=0,0,1)</f>
        <v>1</v>
      </c>
      <c r="CE8" s="7">
        <f>IF(AT8=0,0,1)</f>
        <v>1</v>
      </c>
      <c r="CF8" s="8">
        <f>IF(BG8=0,0,1)</f>
        <v>1</v>
      </c>
      <c r="CG8" s="51" t="s">
        <v>58</v>
      </c>
    </row>
    <row r="9" spans="1:86" ht="30" customHeight="1" x14ac:dyDescent="0.15">
      <c r="A9" s="5">
        <f>IF(B9=0,"",A8+1)</f>
        <v>2</v>
      </c>
      <c r="B9" s="318" t="s">
        <v>324</v>
      </c>
      <c r="C9" s="319"/>
      <c r="D9" s="319"/>
      <c r="E9" s="319"/>
      <c r="F9" s="320"/>
      <c r="G9" s="211">
        <v>13024</v>
      </c>
      <c r="H9" s="212"/>
      <c r="I9" s="212"/>
      <c r="J9" s="212"/>
      <c r="K9" s="212"/>
      <c r="L9" s="212"/>
      <c r="M9" s="212"/>
      <c r="N9" s="213"/>
      <c r="O9" s="282" t="s">
        <v>286</v>
      </c>
      <c r="P9" s="283"/>
      <c r="Q9" s="283"/>
      <c r="R9" s="284"/>
      <c r="S9" s="282" t="s">
        <v>283</v>
      </c>
      <c r="T9" s="283"/>
      <c r="U9" s="283"/>
      <c r="V9" s="283"/>
      <c r="W9" s="283"/>
      <c r="X9" s="283"/>
      <c r="Y9" s="284"/>
      <c r="Z9" s="282" t="s">
        <v>301</v>
      </c>
      <c r="AA9" s="283"/>
      <c r="AB9" s="283"/>
      <c r="AC9" s="283"/>
      <c r="AD9" s="283"/>
      <c r="AE9" s="283"/>
      <c r="AF9" s="284"/>
      <c r="AG9" s="211">
        <v>41568</v>
      </c>
      <c r="AH9" s="212"/>
      <c r="AI9" s="212"/>
      <c r="AJ9" s="212"/>
      <c r="AK9" s="212"/>
      <c r="AL9" s="212"/>
      <c r="AM9" s="212"/>
      <c r="AN9" s="213"/>
      <c r="AO9" s="285">
        <f>IF(AG9=0,"",DATEDIF(G9,AG9,"Y"))</f>
        <v>78</v>
      </c>
      <c r="AP9" s="286"/>
      <c r="AQ9" s="286"/>
      <c r="AR9" s="286"/>
      <c r="AS9" s="287"/>
      <c r="AT9" s="211">
        <v>42679</v>
      </c>
      <c r="AU9" s="212"/>
      <c r="AV9" s="212"/>
      <c r="AW9" s="212"/>
      <c r="AX9" s="212"/>
      <c r="AY9" s="212"/>
      <c r="AZ9" s="212"/>
      <c r="BA9" s="213"/>
      <c r="BB9" s="285">
        <f>IF(AT9=0,"",DATEDIF(G9,AT9,"Y"))</f>
        <v>81</v>
      </c>
      <c r="BC9" s="286"/>
      <c r="BD9" s="286"/>
      <c r="BE9" s="286"/>
      <c r="BF9" s="287"/>
      <c r="BG9" s="192" t="s">
        <v>325</v>
      </c>
      <c r="BH9" s="193"/>
      <c r="BI9" s="193"/>
      <c r="BJ9" s="193"/>
      <c r="BK9" s="193"/>
      <c r="BL9" s="193"/>
      <c r="BM9" s="194"/>
      <c r="BN9" s="195"/>
      <c r="BO9" s="196"/>
      <c r="BP9" s="196"/>
      <c r="BQ9" s="196"/>
      <c r="BR9" s="196"/>
      <c r="BS9" s="196"/>
      <c r="BT9" s="196"/>
      <c r="BU9" s="196"/>
      <c r="BV9" s="197"/>
      <c r="BW9" s="139" t="str">
        <f t="shared" ref="BW9:BW32" si="0">IF(BY9+BZ9+CA9+CB9+CC9+CD9+CE9+CF9=8,"",IF(BY9+BZ9+CA9+CB9+CC9+CD9+CE9+CF9=0,"","未記入項目あり"))</f>
        <v/>
      </c>
      <c r="BX9" s="4"/>
      <c r="BY9" s="16">
        <f t="shared" ref="BY9:BY32" si="1">IF(B9=0,0,1)</f>
        <v>1</v>
      </c>
      <c r="BZ9" s="7">
        <f t="shared" ref="BZ9:BZ32" si="2">IF(G9=0,0,1)</f>
        <v>1</v>
      </c>
      <c r="CA9" s="7">
        <f t="shared" ref="CA9:CA32" si="3">IF(O9=0,0,1)</f>
        <v>1</v>
      </c>
      <c r="CB9" s="7">
        <f t="shared" ref="CB9:CB32" si="4">IF(S9=0,0,1)</f>
        <v>1</v>
      </c>
      <c r="CC9" s="7">
        <f t="shared" ref="CC9:CC32" si="5">IF(Z9=0,0,1)</f>
        <v>1</v>
      </c>
      <c r="CD9" s="7">
        <f t="shared" ref="CD9:CD32" si="6">IF(AG9=0,0,1)</f>
        <v>1</v>
      </c>
      <c r="CE9" s="7">
        <f t="shared" ref="CE9:CE32" si="7">IF(AT9=0,0,1)</f>
        <v>1</v>
      </c>
      <c r="CF9" s="8">
        <f t="shared" ref="CF9:CF32" si="8">IF(BG9=0,0,1)</f>
        <v>1</v>
      </c>
      <c r="CG9" s="52" t="s">
        <v>59</v>
      </c>
    </row>
    <row r="10" spans="1:86" ht="30" customHeight="1" x14ac:dyDescent="0.15">
      <c r="A10" s="5" t="str">
        <f t="shared" ref="A10:A32" si="9">IF(B10=0,"",A9+1)</f>
        <v/>
      </c>
      <c r="B10" s="315"/>
      <c r="C10" s="316"/>
      <c r="D10" s="316"/>
      <c r="E10" s="316"/>
      <c r="F10" s="317"/>
      <c r="G10" s="201"/>
      <c r="H10" s="202"/>
      <c r="I10" s="202"/>
      <c r="J10" s="202"/>
      <c r="K10" s="202"/>
      <c r="L10" s="202"/>
      <c r="M10" s="202"/>
      <c r="N10" s="203"/>
      <c r="O10" s="198"/>
      <c r="P10" s="199"/>
      <c r="Q10" s="199"/>
      <c r="R10" s="200"/>
      <c r="S10" s="198"/>
      <c r="T10" s="199"/>
      <c r="U10" s="199"/>
      <c r="V10" s="199"/>
      <c r="W10" s="199"/>
      <c r="X10" s="199"/>
      <c r="Y10" s="200"/>
      <c r="Z10" s="198"/>
      <c r="AA10" s="199"/>
      <c r="AB10" s="199"/>
      <c r="AC10" s="199"/>
      <c r="AD10" s="199"/>
      <c r="AE10" s="199"/>
      <c r="AF10" s="200"/>
      <c r="AG10" s="201"/>
      <c r="AH10" s="202"/>
      <c r="AI10" s="202"/>
      <c r="AJ10" s="202"/>
      <c r="AK10" s="202"/>
      <c r="AL10" s="202"/>
      <c r="AM10" s="202"/>
      <c r="AN10" s="203"/>
      <c r="AO10" s="217" t="str">
        <f>IF(AG10=0,"",DATEDIF(G10,AG10,"Y"))</f>
        <v/>
      </c>
      <c r="AP10" s="218"/>
      <c r="AQ10" s="218"/>
      <c r="AR10" s="218"/>
      <c r="AS10" s="219"/>
      <c r="AT10" s="201"/>
      <c r="AU10" s="202"/>
      <c r="AV10" s="202"/>
      <c r="AW10" s="202"/>
      <c r="AX10" s="202"/>
      <c r="AY10" s="202"/>
      <c r="AZ10" s="202"/>
      <c r="BA10" s="203"/>
      <c r="BB10" s="217" t="str">
        <f>IF(AT10=0,"",DATEDIF(G10,AT10,"Y"))</f>
        <v/>
      </c>
      <c r="BC10" s="218"/>
      <c r="BD10" s="218"/>
      <c r="BE10" s="218"/>
      <c r="BF10" s="219"/>
      <c r="BG10" s="192"/>
      <c r="BH10" s="193"/>
      <c r="BI10" s="193"/>
      <c r="BJ10" s="193"/>
      <c r="BK10" s="193"/>
      <c r="BL10" s="193"/>
      <c r="BM10" s="194"/>
      <c r="BN10" s="195"/>
      <c r="BO10" s="196"/>
      <c r="BP10" s="196"/>
      <c r="BQ10" s="196"/>
      <c r="BR10" s="196"/>
      <c r="BS10" s="196"/>
      <c r="BT10" s="196"/>
      <c r="BU10" s="196"/>
      <c r="BV10" s="197"/>
      <c r="BW10" s="139" t="str">
        <f t="shared" si="0"/>
        <v/>
      </c>
      <c r="BX10" s="4"/>
      <c r="BY10" s="16">
        <f t="shared" si="1"/>
        <v>0</v>
      </c>
      <c r="BZ10" s="7">
        <f t="shared" si="2"/>
        <v>0</v>
      </c>
      <c r="CA10" s="7">
        <f t="shared" si="3"/>
        <v>0</v>
      </c>
      <c r="CB10" s="7">
        <f t="shared" si="4"/>
        <v>0</v>
      </c>
      <c r="CC10" s="7">
        <f t="shared" si="5"/>
        <v>0</v>
      </c>
      <c r="CD10" s="7">
        <f t="shared" si="6"/>
        <v>0</v>
      </c>
      <c r="CE10" s="7">
        <f t="shared" si="7"/>
        <v>0</v>
      </c>
      <c r="CF10" s="8">
        <f t="shared" si="8"/>
        <v>0</v>
      </c>
      <c r="CG10" s="52" t="s">
        <v>60</v>
      </c>
    </row>
    <row r="11" spans="1:86" ht="30" customHeight="1" x14ac:dyDescent="0.15">
      <c r="A11" s="5" t="str">
        <f t="shared" si="9"/>
        <v/>
      </c>
      <c r="B11" s="315"/>
      <c r="C11" s="316"/>
      <c r="D11" s="316"/>
      <c r="E11" s="316"/>
      <c r="F11" s="317"/>
      <c r="G11" s="201"/>
      <c r="H11" s="202"/>
      <c r="I11" s="202"/>
      <c r="J11" s="202"/>
      <c r="K11" s="202"/>
      <c r="L11" s="202"/>
      <c r="M11" s="202"/>
      <c r="N11" s="203"/>
      <c r="O11" s="198"/>
      <c r="P11" s="199"/>
      <c r="Q11" s="199"/>
      <c r="R11" s="200"/>
      <c r="S11" s="198"/>
      <c r="T11" s="199"/>
      <c r="U11" s="199"/>
      <c r="V11" s="199"/>
      <c r="W11" s="199"/>
      <c r="X11" s="199"/>
      <c r="Y11" s="200"/>
      <c r="Z11" s="198"/>
      <c r="AA11" s="199"/>
      <c r="AB11" s="199"/>
      <c r="AC11" s="199"/>
      <c r="AD11" s="199"/>
      <c r="AE11" s="199"/>
      <c r="AF11" s="200"/>
      <c r="AG11" s="201"/>
      <c r="AH11" s="202"/>
      <c r="AI11" s="202"/>
      <c r="AJ11" s="202"/>
      <c r="AK11" s="202"/>
      <c r="AL11" s="202"/>
      <c r="AM11" s="202"/>
      <c r="AN11" s="203"/>
      <c r="AO11" s="217" t="str">
        <f>IF(AG11=0,"",DATEDIF(G11,AG11,"Y"))</f>
        <v/>
      </c>
      <c r="AP11" s="218"/>
      <c r="AQ11" s="218"/>
      <c r="AR11" s="218"/>
      <c r="AS11" s="219"/>
      <c r="AT11" s="201"/>
      <c r="AU11" s="202"/>
      <c r="AV11" s="202"/>
      <c r="AW11" s="202"/>
      <c r="AX11" s="202"/>
      <c r="AY11" s="202"/>
      <c r="AZ11" s="202"/>
      <c r="BA11" s="203"/>
      <c r="BB11" s="217" t="str">
        <f>IF(AT11=0,"",DATEDIF(G11,AT11,"Y"))</f>
        <v/>
      </c>
      <c r="BC11" s="218"/>
      <c r="BD11" s="218"/>
      <c r="BE11" s="218"/>
      <c r="BF11" s="219"/>
      <c r="BG11" s="192"/>
      <c r="BH11" s="193"/>
      <c r="BI11" s="193"/>
      <c r="BJ11" s="193"/>
      <c r="BK11" s="193"/>
      <c r="BL11" s="193"/>
      <c r="BM11" s="194"/>
      <c r="BN11" s="195"/>
      <c r="BO11" s="196"/>
      <c r="BP11" s="196"/>
      <c r="BQ11" s="196"/>
      <c r="BR11" s="196"/>
      <c r="BS11" s="196"/>
      <c r="BT11" s="196"/>
      <c r="BU11" s="196"/>
      <c r="BV11" s="197"/>
      <c r="BW11" s="139" t="str">
        <f t="shared" si="0"/>
        <v/>
      </c>
      <c r="BX11" s="4"/>
      <c r="BY11" s="16">
        <f t="shared" si="1"/>
        <v>0</v>
      </c>
      <c r="BZ11" s="7">
        <f t="shared" si="2"/>
        <v>0</v>
      </c>
      <c r="CA11" s="7">
        <f t="shared" si="3"/>
        <v>0</v>
      </c>
      <c r="CB11" s="7">
        <f t="shared" si="4"/>
        <v>0</v>
      </c>
      <c r="CC11" s="7">
        <f t="shared" si="5"/>
        <v>0</v>
      </c>
      <c r="CD11" s="7">
        <f t="shared" si="6"/>
        <v>0</v>
      </c>
      <c r="CE11" s="7">
        <f t="shared" si="7"/>
        <v>0</v>
      </c>
      <c r="CF11" s="8">
        <f t="shared" si="8"/>
        <v>0</v>
      </c>
      <c r="CG11" s="52" t="s">
        <v>75</v>
      </c>
    </row>
    <row r="12" spans="1:86" ht="30" customHeight="1" x14ac:dyDescent="0.15">
      <c r="A12" s="5" t="str">
        <f t="shared" si="9"/>
        <v/>
      </c>
      <c r="B12" s="315"/>
      <c r="C12" s="316"/>
      <c r="D12" s="316"/>
      <c r="E12" s="316"/>
      <c r="F12" s="317"/>
      <c r="G12" s="201"/>
      <c r="H12" s="202"/>
      <c r="I12" s="202"/>
      <c r="J12" s="202"/>
      <c r="K12" s="202"/>
      <c r="L12" s="202"/>
      <c r="M12" s="202"/>
      <c r="N12" s="203"/>
      <c r="O12" s="198"/>
      <c r="P12" s="199"/>
      <c r="Q12" s="199"/>
      <c r="R12" s="200"/>
      <c r="S12" s="198"/>
      <c r="T12" s="199"/>
      <c r="U12" s="199"/>
      <c r="V12" s="199"/>
      <c r="W12" s="199"/>
      <c r="X12" s="199"/>
      <c r="Y12" s="200"/>
      <c r="Z12" s="198"/>
      <c r="AA12" s="199"/>
      <c r="AB12" s="199"/>
      <c r="AC12" s="199"/>
      <c r="AD12" s="199"/>
      <c r="AE12" s="199"/>
      <c r="AF12" s="200"/>
      <c r="AG12" s="201"/>
      <c r="AH12" s="202"/>
      <c r="AI12" s="202"/>
      <c r="AJ12" s="202"/>
      <c r="AK12" s="202"/>
      <c r="AL12" s="202"/>
      <c r="AM12" s="202"/>
      <c r="AN12" s="203"/>
      <c r="AO12" s="217" t="str">
        <f t="shared" ref="AO12:AO32" si="10">IF(AG12=0,"",DATEDIF(G12,AG12,"Y"))</f>
        <v/>
      </c>
      <c r="AP12" s="218"/>
      <c r="AQ12" s="218"/>
      <c r="AR12" s="218"/>
      <c r="AS12" s="219"/>
      <c r="AT12" s="201"/>
      <c r="AU12" s="202"/>
      <c r="AV12" s="202"/>
      <c r="AW12" s="202"/>
      <c r="AX12" s="202"/>
      <c r="AY12" s="202"/>
      <c r="AZ12" s="202"/>
      <c r="BA12" s="203"/>
      <c r="BB12" s="217" t="str">
        <f t="shared" ref="BB12:BB32" si="11">IF(AT12=0,"",DATEDIF(G12,AT12,"Y"))</f>
        <v/>
      </c>
      <c r="BC12" s="218"/>
      <c r="BD12" s="218"/>
      <c r="BE12" s="218"/>
      <c r="BF12" s="219"/>
      <c r="BG12" s="192"/>
      <c r="BH12" s="193"/>
      <c r="BI12" s="193"/>
      <c r="BJ12" s="193"/>
      <c r="BK12" s="193"/>
      <c r="BL12" s="193"/>
      <c r="BM12" s="194"/>
      <c r="BN12" s="195"/>
      <c r="BO12" s="196"/>
      <c r="BP12" s="196"/>
      <c r="BQ12" s="196"/>
      <c r="BR12" s="196"/>
      <c r="BS12" s="196"/>
      <c r="BT12" s="196"/>
      <c r="BU12" s="196"/>
      <c r="BV12" s="197"/>
      <c r="BW12" s="139" t="str">
        <f t="shared" si="0"/>
        <v/>
      </c>
      <c r="BX12" s="4"/>
      <c r="BY12" s="16">
        <f t="shared" si="1"/>
        <v>0</v>
      </c>
      <c r="BZ12" s="7">
        <f t="shared" si="2"/>
        <v>0</v>
      </c>
      <c r="CA12" s="7">
        <f t="shared" si="3"/>
        <v>0</v>
      </c>
      <c r="CB12" s="7">
        <f t="shared" si="4"/>
        <v>0</v>
      </c>
      <c r="CC12" s="7">
        <f t="shared" si="5"/>
        <v>0</v>
      </c>
      <c r="CD12" s="7">
        <f t="shared" si="6"/>
        <v>0</v>
      </c>
      <c r="CE12" s="7">
        <f t="shared" si="7"/>
        <v>0</v>
      </c>
      <c r="CF12" s="8">
        <f t="shared" si="8"/>
        <v>0</v>
      </c>
      <c r="CG12" s="52" t="s">
        <v>79</v>
      </c>
    </row>
    <row r="13" spans="1:86" ht="30" customHeight="1" x14ac:dyDescent="0.15">
      <c r="A13" s="5" t="str">
        <f t="shared" si="9"/>
        <v/>
      </c>
      <c r="B13" s="315"/>
      <c r="C13" s="316"/>
      <c r="D13" s="316"/>
      <c r="E13" s="316"/>
      <c r="F13" s="317"/>
      <c r="G13" s="201"/>
      <c r="H13" s="202"/>
      <c r="I13" s="202"/>
      <c r="J13" s="202"/>
      <c r="K13" s="202"/>
      <c r="L13" s="202"/>
      <c r="M13" s="202"/>
      <c r="N13" s="203"/>
      <c r="O13" s="198"/>
      <c r="P13" s="199"/>
      <c r="Q13" s="199"/>
      <c r="R13" s="200"/>
      <c r="S13" s="198"/>
      <c r="T13" s="199"/>
      <c r="U13" s="199"/>
      <c r="V13" s="199"/>
      <c r="W13" s="199"/>
      <c r="X13" s="199"/>
      <c r="Y13" s="200"/>
      <c r="Z13" s="198"/>
      <c r="AA13" s="199"/>
      <c r="AB13" s="199"/>
      <c r="AC13" s="199"/>
      <c r="AD13" s="199"/>
      <c r="AE13" s="199"/>
      <c r="AF13" s="200"/>
      <c r="AG13" s="201"/>
      <c r="AH13" s="202"/>
      <c r="AI13" s="202"/>
      <c r="AJ13" s="202"/>
      <c r="AK13" s="202"/>
      <c r="AL13" s="202"/>
      <c r="AM13" s="202"/>
      <c r="AN13" s="203"/>
      <c r="AO13" s="217" t="str">
        <f t="shared" si="10"/>
        <v/>
      </c>
      <c r="AP13" s="218"/>
      <c r="AQ13" s="218"/>
      <c r="AR13" s="218"/>
      <c r="AS13" s="219"/>
      <c r="AT13" s="201"/>
      <c r="AU13" s="202"/>
      <c r="AV13" s="202"/>
      <c r="AW13" s="202"/>
      <c r="AX13" s="202"/>
      <c r="AY13" s="202"/>
      <c r="AZ13" s="202"/>
      <c r="BA13" s="203"/>
      <c r="BB13" s="217" t="str">
        <f t="shared" si="11"/>
        <v/>
      </c>
      <c r="BC13" s="218"/>
      <c r="BD13" s="218"/>
      <c r="BE13" s="218"/>
      <c r="BF13" s="219"/>
      <c r="BG13" s="192"/>
      <c r="BH13" s="193"/>
      <c r="BI13" s="193"/>
      <c r="BJ13" s="193"/>
      <c r="BK13" s="193"/>
      <c r="BL13" s="193"/>
      <c r="BM13" s="194"/>
      <c r="BN13" s="195"/>
      <c r="BO13" s="196"/>
      <c r="BP13" s="196"/>
      <c r="BQ13" s="196"/>
      <c r="BR13" s="196"/>
      <c r="BS13" s="196"/>
      <c r="BT13" s="196"/>
      <c r="BU13" s="196"/>
      <c r="BV13" s="197"/>
      <c r="BW13" s="139" t="str">
        <f t="shared" si="0"/>
        <v/>
      </c>
      <c r="BX13" s="4"/>
      <c r="BY13" s="16">
        <f t="shared" si="1"/>
        <v>0</v>
      </c>
      <c r="BZ13" s="7">
        <f t="shared" si="2"/>
        <v>0</v>
      </c>
      <c r="CA13" s="7">
        <f t="shared" si="3"/>
        <v>0</v>
      </c>
      <c r="CB13" s="7">
        <f t="shared" si="4"/>
        <v>0</v>
      </c>
      <c r="CC13" s="7">
        <f t="shared" si="5"/>
        <v>0</v>
      </c>
      <c r="CD13" s="7">
        <f t="shared" si="6"/>
        <v>0</v>
      </c>
      <c r="CE13" s="7">
        <f t="shared" si="7"/>
        <v>0</v>
      </c>
      <c r="CF13" s="8">
        <f t="shared" si="8"/>
        <v>0</v>
      </c>
      <c r="CG13" s="52" t="s">
        <v>62</v>
      </c>
    </row>
    <row r="14" spans="1:86" ht="30" customHeight="1" x14ac:dyDescent="0.15">
      <c r="A14" s="5" t="str">
        <f t="shared" si="9"/>
        <v/>
      </c>
      <c r="B14" s="315"/>
      <c r="C14" s="316"/>
      <c r="D14" s="316"/>
      <c r="E14" s="316"/>
      <c r="F14" s="317"/>
      <c r="G14" s="201"/>
      <c r="H14" s="202"/>
      <c r="I14" s="202"/>
      <c r="J14" s="202"/>
      <c r="K14" s="202"/>
      <c r="L14" s="202"/>
      <c r="M14" s="202"/>
      <c r="N14" s="203"/>
      <c r="O14" s="198"/>
      <c r="P14" s="199"/>
      <c r="Q14" s="199"/>
      <c r="R14" s="200"/>
      <c r="S14" s="198"/>
      <c r="T14" s="199"/>
      <c r="U14" s="199"/>
      <c r="V14" s="199"/>
      <c r="W14" s="199"/>
      <c r="X14" s="199"/>
      <c r="Y14" s="200"/>
      <c r="Z14" s="198"/>
      <c r="AA14" s="199"/>
      <c r="AB14" s="199"/>
      <c r="AC14" s="199"/>
      <c r="AD14" s="199"/>
      <c r="AE14" s="199"/>
      <c r="AF14" s="200"/>
      <c r="AG14" s="201"/>
      <c r="AH14" s="202"/>
      <c r="AI14" s="202"/>
      <c r="AJ14" s="202"/>
      <c r="AK14" s="202"/>
      <c r="AL14" s="202"/>
      <c r="AM14" s="202"/>
      <c r="AN14" s="203"/>
      <c r="AO14" s="217" t="str">
        <f t="shared" si="10"/>
        <v/>
      </c>
      <c r="AP14" s="218"/>
      <c r="AQ14" s="218"/>
      <c r="AR14" s="218"/>
      <c r="AS14" s="219"/>
      <c r="AT14" s="201"/>
      <c r="AU14" s="202"/>
      <c r="AV14" s="202"/>
      <c r="AW14" s="202"/>
      <c r="AX14" s="202"/>
      <c r="AY14" s="202"/>
      <c r="AZ14" s="202"/>
      <c r="BA14" s="203"/>
      <c r="BB14" s="217" t="str">
        <f t="shared" si="11"/>
        <v/>
      </c>
      <c r="BC14" s="218"/>
      <c r="BD14" s="218"/>
      <c r="BE14" s="218"/>
      <c r="BF14" s="219"/>
      <c r="BG14" s="192"/>
      <c r="BH14" s="193"/>
      <c r="BI14" s="193"/>
      <c r="BJ14" s="193"/>
      <c r="BK14" s="193"/>
      <c r="BL14" s="193"/>
      <c r="BM14" s="194"/>
      <c r="BN14" s="195"/>
      <c r="BO14" s="196"/>
      <c r="BP14" s="196"/>
      <c r="BQ14" s="196"/>
      <c r="BR14" s="196"/>
      <c r="BS14" s="196"/>
      <c r="BT14" s="196"/>
      <c r="BU14" s="196"/>
      <c r="BV14" s="197"/>
      <c r="BW14" s="139" t="str">
        <f t="shared" si="0"/>
        <v/>
      </c>
      <c r="BX14" s="4"/>
      <c r="BY14" s="16">
        <f t="shared" si="1"/>
        <v>0</v>
      </c>
      <c r="BZ14" s="7">
        <f t="shared" si="2"/>
        <v>0</v>
      </c>
      <c r="CA14" s="7">
        <f t="shared" si="3"/>
        <v>0</v>
      </c>
      <c r="CB14" s="7">
        <f t="shared" si="4"/>
        <v>0</v>
      </c>
      <c r="CC14" s="7">
        <f t="shared" si="5"/>
        <v>0</v>
      </c>
      <c r="CD14" s="7">
        <f t="shared" si="6"/>
        <v>0</v>
      </c>
      <c r="CE14" s="7">
        <f t="shared" si="7"/>
        <v>0</v>
      </c>
      <c r="CF14" s="8">
        <f t="shared" si="8"/>
        <v>0</v>
      </c>
      <c r="CG14" s="52" t="s">
        <v>63</v>
      </c>
    </row>
    <row r="15" spans="1:86" ht="30" customHeight="1" x14ac:dyDescent="0.15">
      <c r="A15" s="5" t="str">
        <f t="shared" si="9"/>
        <v/>
      </c>
      <c r="B15" s="315"/>
      <c r="C15" s="316"/>
      <c r="D15" s="316"/>
      <c r="E15" s="316"/>
      <c r="F15" s="317"/>
      <c r="G15" s="201"/>
      <c r="H15" s="202"/>
      <c r="I15" s="202"/>
      <c r="J15" s="202"/>
      <c r="K15" s="202"/>
      <c r="L15" s="202"/>
      <c r="M15" s="202"/>
      <c r="N15" s="203"/>
      <c r="O15" s="198"/>
      <c r="P15" s="199"/>
      <c r="Q15" s="199"/>
      <c r="R15" s="200"/>
      <c r="S15" s="198"/>
      <c r="T15" s="199"/>
      <c r="U15" s="199"/>
      <c r="V15" s="199"/>
      <c r="W15" s="199"/>
      <c r="X15" s="199"/>
      <c r="Y15" s="200"/>
      <c r="Z15" s="198"/>
      <c r="AA15" s="199"/>
      <c r="AB15" s="199"/>
      <c r="AC15" s="199"/>
      <c r="AD15" s="199"/>
      <c r="AE15" s="199"/>
      <c r="AF15" s="200"/>
      <c r="AG15" s="201"/>
      <c r="AH15" s="202"/>
      <c r="AI15" s="202"/>
      <c r="AJ15" s="202"/>
      <c r="AK15" s="202"/>
      <c r="AL15" s="202"/>
      <c r="AM15" s="202"/>
      <c r="AN15" s="203"/>
      <c r="AO15" s="217" t="str">
        <f t="shared" si="10"/>
        <v/>
      </c>
      <c r="AP15" s="218"/>
      <c r="AQ15" s="218"/>
      <c r="AR15" s="218"/>
      <c r="AS15" s="219"/>
      <c r="AT15" s="201"/>
      <c r="AU15" s="202"/>
      <c r="AV15" s="202"/>
      <c r="AW15" s="202"/>
      <c r="AX15" s="202"/>
      <c r="AY15" s="202"/>
      <c r="AZ15" s="202"/>
      <c r="BA15" s="203"/>
      <c r="BB15" s="217" t="str">
        <f t="shared" si="11"/>
        <v/>
      </c>
      <c r="BC15" s="218"/>
      <c r="BD15" s="218"/>
      <c r="BE15" s="218"/>
      <c r="BF15" s="219"/>
      <c r="BG15" s="192"/>
      <c r="BH15" s="193"/>
      <c r="BI15" s="193"/>
      <c r="BJ15" s="193"/>
      <c r="BK15" s="193"/>
      <c r="BL15" s="193"/>
      <c r="BM15" s="194"/>
      <c r="BN15" s="195"/>
      <c r="BO15" s="196"/>
      <c r="BP15" s="196"/>
      <c r="BQ15" s="196"/>
      <c r="BR15" s="196"/>
      <c r="BS15" s="196"/>
      <c r="BT15" s="196"/>
      <c r="BU15" s="196"/>
      <c r="BV15" s="197"/>
      <c r="BW15" s="139" t="str">
        <f t="shared" si="0"/>
        <v/>
      </c>
      <c r="BX15" s="4"/>
      <c r="BY15" s="16">
        <f t="shared" si="1"/>
        <v>0</v>
      </c>
      <c r="BZ15" s="7">
        <f t="shared" si="2"/>
        <v>0</v>
      </c>
      <c r="CA15" s="7">
        <f t="shared" si="3"/>
        <v>0</v>
      </c>
      <c r="CB15" s="7">
        <f t="shared" si="4"/>
        <v>0</v>
      </c>
      <c r="CC15" s="7">
        <f t="shared" si="5"/>
        <v>0</v>
      </c>
      <c r="CD15" s="7">
        <f t="shared" si="6"/>
        <v>0</v>
      </c>
      <c r="CE15" s="7">
        <f t="shared" si="7"/>
        <v>0</v>
      </c>
      <c r="CF15" s="8">
        <f t="shared" si="8"/>
        <v>0</v>
      </c>
      <c r="CG15" s="52" t="s">
        <v>64</v>
      </c>
    </row>
    <row r="16" spans="1:86" ht="30" customHeight="1" x14ac:dyDescent="0.15">
      <c r="A16" s="5" t="str">
        <f t="shared" si="9"/>
        <v/>
      </c>
      <c r="B16" s="315"/>
      <c r="C16" s="316"/>
      <c r="D16" s="316"/>
      <c r="E16" s="316"/>
      <c r="F16" s="317"/>
      <c r="G16" s="201"/>
      <c r="H16" s="202"/>
      <c r="I16" s="202"/>
      <c r="J16" s="202"/>
      <c r="K16" s="202"/>
      <c r="L16" s="202"/>
      <c r="M16" s="202"/>
      <c r="N16" s="203"/>
      <c r="O16" s="198"/>
      <c r="P16" s="199"/>
      <c r="Q16" s="199"/>
      <c r="R16" s="200"/>
      <c r="S16" s="198"/>
      <c r="T16" s="199"/>
      <c r="U16" s="199"/>
      <c r="V16" s="199"/>
      <c r="W16" s="199"/>
      <c r="X16" s="199"/>
      <c r="Y16" s="200"/>
      <c r="Z16" s="198"/>
      <c r="AA16" s="199"/>
      <c r="AB16" s="199"/>
      <c r="AC16" s="199"/>
      <c r="AD16" s="199"/>
      <c r="AE16" s="199"/>
      <c r="AF16" s="200"/>
      <c r="AG16" s="201"/>
      <c r="AH16" s="202"/>
      <c r="AI16" s="202"/>
      <c r="AJ16" s="202"/>
      <c r="AK16" s="202"/>
      <c r="AL16" s="202"/>
      <c r="AM16" s="202"/>
      <c r="AN16" s="203"/>
      <c r="AO16" s="217" t="str">
        <f t="shared" si="10"/>
        <v/>
      </c>
      <c r="AP16" s="218"/>
      <c r="AQ16" s="218"/>
      <c r="AR16" s="218"/>
      <c r="AS16" s="219"/>
      <c r="AT16" s="201"/>
      <c r="AU16" s="202"/>
      <c r="AV16" s="202"/>
      <c r="AW16" s="202"/>
      <c r="AX16" s="202"/>
      <c r="AY16" s="202"/>
      <c r="AZ16" s="202"/>
      <c r="BA16" s="203"/>
      <c r="BB16" s="217" t="str">
        <f t="shared" si="11"/>
        <v/>
      </c>
      <c r="BC16" s="218"/>
      <c r="BD16" s="218"/>
      <c r="BE16" s="218"/>
      <c r="BF16" s="219"/>
      <c r="BG16" s="192"/>
      <c r="BH16" s="193"/>
      <c r="BI16" s="193"/>
      <c r="BJ16" s="193"/>
      <c r="BK16" s="193"/>
      <c r="BL16" s="193"/>
      <c r="BM16" s="194"/>
      <c r="BN16" s="195"/>
      <c r="BO16" s="196"/>
      <c r="BP16" s="196"/>
      <c r="BQ16" s="196"/>
      <c r="BR16" s="196"/>
      <c r="BS16" s="196"/>
      <c r="BT16" s="196"/>
      <c r="BU16" s="196"/>
      <c r="BV16" s="197"/>
      <c r="BW16" s="139" t="str">
        <f t="shared" si="0"/>
        <v/>
      </c>
      <c r="BX16" s="4"/>
      <c r="BY16" s="16">
        <f t="shared" si="1"/>
        <v>0</v>
      </c>
      <c r="BZ16" s="7">
        <f t="shared" si="2"/>
        <v>0</v>
      </c>
      <c r="CA16" s="7">
        <f t="shared" si="3"/>
        <v>0</v>
      </c>
      <c r="CB16" s="7">
        <f t="shared" si="4"/>
        <v>0</v>
      </c>
      <c r="CC16" s="7">
        <f t="shared" si="5"/>
        <v>0</v>
      </c>
      <c r="CD16" s="7">
        <f t="shared" si="6"/>
        <v>0</v>
      </c>
      <c r="CE16" s="7">
        <f t="shared" si="7"/>
        <v>0</v>
      </c>
      <c r="CF16" s="8">
        <f t="shared" si="8"/>
        <v>0</v>
      </c>
      <c r="CG16" s="52" t="s">
        <v>65</v>
      </c>
    </row>
    <row r="17" spans="1:86" ht="30" customHeight="1" x14ac:dyDescent="0.15">
      <c r="A17" s="5" t="str">
        <f t="shared" si="9"/>
        <v/>
      </c>
      <c r="B17" s="315"/>
      <c r="C17" s="316"/>
      <c r="D17" s="316"/>
      <c r="E17" s="316"/>
      <c r="F17" s="317"/>
      <c r="G17" s="201"/>
      <c r="H17" s="202"/>
      <c r="I17" s="202"/>
      <c r="J17" s="202"/>
      <c r="K17" s="202"/>
      <c r="L17" s="202"/>
      <c r="M17" s="202"/>
      <c r="N17" s="203"/>
      <c r="O17" s="198"/>
      <c r="P17" s="199"/>
      <c r="Q17" s="199"/>
      <c r="R17" s="200"/>
      <c r="S17" s="198"/>
      <c r="T17" s="199"/>
      <c r="U17" s="199"/>
      <c r="V17" s="199"/>
      <c r="W17" s="199"/>
      <c r="X17" s="199"/>
      <c r="Y17" s="200"/>
      <c r="Z17" s="198"/>
      <c r="AA17" s="199"/>
      <c r="AB17" s="199"/>
      <c r="AC17" s="199"/>
      <c r="AD17" s="199"/>
      <c r="AE17" s="199"/>
      <c r="AF17" s="200"/>
      <c r="AG17" s="201"/>
      <c r="AH17" s="202"/>
      <c r="AI17" s="202"/>
      <c r="AJ17" s="202"/>
      <c r="AK17" s="202"/>
      <c r="AL17" s="202"/>
      <c r="AM17" s="202"/>
      <c r="AN17" s="203"/>
      <c r="AO17" s="217" t="str">
        <f t="shared" si="10"/>
        <v/>
      </c>
      <c r="AP17" s="218"/>
      <c r="AQ17" s="218"/>
      <c r="AR17" s="218"/>
      <c r="AS17" s="219"/>
      <c r="AT17" s="201"/>
      <c r="AU17" s="202"/>
      <c r="AV17" s="202"/>
      <c r="AW17" s="202"/>
      <c r="AX17" s="202"/>
      <c r="AY17" s="202"/>
      <c r="AZ17" s="202"/>
      <c r="BA17" s="203"/>
      <c r="BB17" s="217" t="str">
        <f t="shared" si="11"/>
        <v/>
      </c>
      <c r="BC17" s="218"/>
      <c r="BD17" s="218"/>
      <c r="BE17" s="218"/>
      <c r="BF17" s="219"/>
      <c r="BG17" s="192"/>
      <c r="BH17" s="193"/>
      <c r="BI17" s="193"/>
      <c r="BJ17" s="193"/>
      <c r="BK17" s="193"/>
      <c r="BL17" s="193"/>
      <c r="BM17" s="194"/>
      <c r="BN17" s="195"/>
      <c r="BO17" s="196"/>
      <c r="BP17" s="196"/>
      <c r="BQ17" s="196"/>
      <c r="BR17" s="196"/>
      <c r="BS17" s="196"/>
      <c r="BT17" s="196"/>
      <c r="BU17" s="196"/>
      <c r="BV17" s="197"/>
      <c r="BW17" s="139" t="str">
        <f t="shared" si="0"/>
        <v/>
      </c>
      <c r="BX17" s="4"/>
      <c r="BY17" s="16">
        <f t="shared" si="1"/>
        <v>0</v>
      </c>
      <c r="BZ17" s="7">
        <f t="shared" si="2"/>
        <v>0</v>
      </c>
      <c r="CA17" s="7">
        <f t="shared" si="3"/>
        <v>0</v>
      </c>
      <c r="CB17" s="7">
        <f t="shared" si="4"/>
        <v>0</v>
      </c>
      <c r="CC17" s="7">
        <f t="shared" si="5"/>
        <v>0</v>
      </c>
      <c r="CD17" s="7">
        <f t="shared" si="6"/>
        <v>0</v>
      </c>
      <c r="CE17" s="7">
        <f t="shared" si="7"/>
        <v>0</v>
      </c>
      <c r="CF17" s="8">
        <f t="shared" si="8"/>
        <v>0</v>
      </c>
      <c r="CG17" s="52" t="s">
        <v>66</v>
      </c>
    </row>
    <row r="18" spans="1:86" ht="30" customHeight="1" x14ac:dyDescent="0.15">
      <c r="A18" s="5" t="str">
        <f t="shared" si="9"/>
        <v/>
      </c>
      <c r="B18" s="315"/>
      <c r="C18" s="316"/>
      <c r="D18" s="316"/>
      <c r="E18" s="316"/>
      <c r="F18" s="317"/>
      <c r="G18" s="201"/>
      <c r="H18" s="202"/>
      <c r="I18" s="202"/>
      <c r="J18" s="202"/>
      <c r="K18" s="202"/>
      <c r="L18" s="202"/>
      <c r="M18" s="202"/>
      <c r="N18" s="203"/>
      <c r="O18" s="198"/>
      <c r="P18" s="199"/>
      <c r="Q18" s="199"/>
      <c r="R18" s="200"/>
      <c r="S18" s="198"/>
      <c r="T18" s="199"/>
      <c r="U18" s="199"/>
      <c r="V18" s="199"/>
      <c r="W18" s="199"/>
      <c r="X18" s="199"/>
      <c r="Y18" s="200"/>
      <c r="Z18" s="198"/>
      <c r="AA18" s="199"/>
      <c r="AB18" s="199"/>
      <c r="AC18" s="199"/>
      <c r="AD18" s="199"/>
      <c r="AE18" s="199"/>
      <c r="AF18" s="200"/>
      <c r="AG18" s="201"/>
      <c r="AH18" s="202"/>
      <c r="AI18" s="202"/>
      <c r="AJ18" s="202"/>
      <c r="AK18" s="202"/>
      <c r="AL18" s="202"/>
      <c r="AM18" s="202"/>
      <c r="AN18" s="203"/>
      <c r="AO18" s="217" t="str">
        <f t="shared" si="10"/>
        <v/>
      </c>
      <c r="AP18" s="218"/>
      <c r="AQ18" s="218"/>
      <c r="AR18" s="218"/>
      <c r="AS18" s="219"/>
      <c r="AT18" s="201"/>
      <c r="AU18" s="202"/>
      <c r="AV18" s="202"/>
      <c r="AW18" s="202"/>
      <c r="AX18" s="202"/>
      <c r="AY18" s="202"/>
      <c r="AZ18" s="202"/>
      <c r="BA18" s="203"/>
      <c r="BB18" s="217" t="str">
        <f t="shared" si="11"/>
        <v/>
      </c>
      <c r="BC18" s="218"/>
      <c r="BD18" s="218"/>
      <c r="BE18" s="218"/>
      <c r="BF18" s="219"/>
      <c r="BG18" s="192"/>
      <c r="BH18" s="193"/>
      <c r="BI18" s="193"/>
      <c r="BJ18" s="193"/>
      <c r="BK18" s="193"/>
      <c r="BL18" s="193"/>
      <c r="BM18" s="194"/>
      <c r="BN18" s="195"/>
      <c r="BO18" s="196"/>
      <c r="BP18" s="196"/>
      <c r="BQ18" s="196"/>
      <c r="BR18" s="196"/>
      <c r="BS18" s="196"/>
      <c r="BT18" s="196"/>
      <c r="BU18" s="196"/>
      <c r="BV18" s="197"/>
      <c r="BW18" s="139" t="str">
        <f t="shared" si="0"/>
        <v/>
      </c>
      <c r="BX18" s="4"/>
      <c r="BY18" s="16">
        <f t="shared" si="1"/>
        <v>0</v>
      </c>
      <c r="BZ18" s="7">
        <f t="shared" si="2"/>
        <v>0</v>
      </c>
      <c r="CA18" s="7">
        <f t="shared" si="3"/>
        <v>0</v>
      </c>
      <c r="CB18" s="7">
        <f t="shared" si="4"/>
        <v>0</v>
      </c>
      <c r="CC18" s="7">
        <f t="shared" si="5"/>
        <v>0</v>
      </c>
      <c r="CD18" s="7">
        <f t="shared" si="6"/>
        <v>0</v>
      </c>
      <c r="CE18" s="7">
        <f t="shared" si="7"/>
        <v>0</v>
      </c>
      <c r="CF18" s="8">
        <f t="shared" si="8"/>
        <v>0</v>
      </c>
      <c r="CG18" s="52" t="s">
        <v>67</v>
      </c>
    </row>
    <row r="19" spans="1:86" ht="30" customHeight="1" x14ac:dyDescent="0.15">
      <c r="A19" s="5" t="str">
        <f t="shared" si="9"/>
        <v/>
      </c>
      <c r="B19" s="315"/>
      <c r="C19" s="316"/>
      <c r="D19" s="316"/>
      <c r="E19" s="316"/>
      <c r="F19" s="317"/>
      <c r="G19" s="201"/>
      <c r="H19" s="202"/>
      <c r="I19" s="202"/>
      <c r="J19" s="202"/>
      <c r="K19" s="202"/>
      <c r="L19" s="202"/>
      <c r="M19" s="202"/>
      <c r="N19" s="203"/>
      <c r="O19" s="198"/>
      <c r="P19" s="199"/>
      <c r="Q19" s="199"/>
      <c r="R19" s="200"/>
      <c r="S19" s="198"/>
      <c r="T19" s="199"/>
      <c r="U19" s="199"/>
      <c r="V19" s="199"/>
      <c r="W19" s="199"/>
      <c r="X19" s="199"/>
      <c r="Y19" s="200"/>
      <c r="Z19" s="198"/>
      <c r="AA19" s="199"/>
      <c r="AB19" s="199"/>
      <c r="AC19" s="199"/>
      <c r="AD19" s="199"/>
      <c r="AE19" s="199"/>
      <c r="AF19" s="200"/>
      <c r="AG19" s="201"/>
      <c r="AH19" s="202"/>
      <c r="AI19" s="202"/>
      <c r="AJ19" s="202"/>
      <c r="AK19" s="202"/>
      <c r="AL19" s="202"/>
      <c r="AM19" s="202"/>
      <c r="AN19" s="203"/>
      <c r="AO19" s="217" t="str">
        <f t="shared" si="10"/>
        <v/>
      </c>
      <c r="AP19" s="218"/>
      <c r="AQ19" s="218"/>
      <c r="AR19" s="218"/>
      <c r="AS19" s="219"/>
      <c r="AT19" s="201"/>
      <c r="AU19" s="202"/>
      <c r="AV19" s="202"/>
      <c r="AW19" s="202"/>
      <c r="AX19" s="202"/>
      <c r="AY19" s="202"/>
      <c r="AZ19" s="202"/>
      <c r="BA19" s="203"/>
      <c r="BB19" s="217" t="str">
        <f t="shared" si="11"/>
        <v/>
      </c>
      <c r="BC19" s="218"/>
      <c r="BD19" s="218"/>
      <c r="BE19" s="218"/>
      <c r="BF19" s="219"/>
      <c r="BG19" s="192"/>
      <c r="BH19" s="193"/>
      <c r="BI19" s="193"/>
      <c r="BJ19" s="193"/>
      <c r="BK19" s="193"/>
      <c r="BL19" s="193"/>
      <c r="BM19" s="194"/>
      <c r="BN19" s="195"/>
      <c r="BO19" s="196"/>
      <c r="BP19" s="196"/>
      <c r="BQ19" s="196"/>
      <c r="BR19" s="196"/>
      <c r="BS19" s="196"/>
      <c r="BT19" s="196"/>
      <c r="BU19" s="196"/>
      <c r="BV19" s="197"/>
      <c r="BW19" s="139" t="str">
        <f t="shared" si="0"/>
        <v/>
      </c>
      <c r="BX19" s="4"/>
      <c r="BY19" s="16">
        <f t="shared" si="1"/>
        <v>0</v>
      </c>
      <c r="BZ19" s="7">
        <f t="shared" si="2"/>
        <v>0</v>
      </c>
      <c r="CA19" s="7">
        <f t="shared" si="3"/>
        <v>0</v>
      </c>
      <c r="CB19" s="7">
        <f t="shared" si="4"/>
        <v>0</v>
      </c>
      <c r="CC19" s="7">
        <f t="shared" si="5"/>
        <v>0</v>
      </c>
      <c r="CD19" s="7">
        <f t="shared" si="6"/>
        <v>0</v>
      </c>
      <c r="CE19" s="7">
        <f t="shared" si="7"/>
        <v>0</v>
      </c>
      <c r="CF19" s="8">
        <f t="shared" si="8"/>
        <v>0</v>
      </c>
      <c r="CG19" s="52" t="s">
        <v>216</v>
      </c>
    </row>
    <row r="20" spans="1:86" ht="30" customHeight="1" x14ac:dyDescent="0.15">
      <c r="A20" s="5" t="str">
        <f t="shared" si="9"/>
        <v/>
      </c>
      <c r="B20" s="315"/>
      <c r="C20" s="316"/>
      <c r="D20" s="316"/>
      <c r="E20" s="316"/>
      <c r="F20" s="317"/>
      <c r="G20" s="201"/>
      <c r="H20" s="202"/>
      <c r="I20" s="202"/>
      <c r="J20" s="202"/>
      <c r="K20" s="202"/>
      <c r="L20" s="202"/>
      <c r="M20" s="202"/>
      <c r="N20" s="203"/>
      <c r="O20" s="198"/>
      <c r="P20" s="199"/>
      <c r="Q20" s="199"/>
      <c r="R20" s="200"/>
      <c r="S20" s="198"/>
      <c r="T20" s="199"/>
      <c r="U20" s="199"/>
      <c r="V20" s="199"/>
      <c r="W20" s="199"/>
      <c r="X20" s="199"/>
      <c r="Y20" s="200"/>
      <c r="Z20" s="198"/>
      <c r="AA20" s="199"/>
      <c r="AB20" s="199"/>
      <c r="AC20" s="199"/>
      <c r="AD20" s="199"/>
      <c r="AE20" s="199"/>
      <c r="AF20" s="200"/>
      <c r="AG20" s="201"/>
      <c r="AH20" s="202"/>
      <c r="AI20" s="202"/>
      <c r="AJ20" s="202"/>
      <c r="AK20" s="202"/>
      <c r="AL20" s="202"/>
      <c r="AM20" s="202"/>
      <c r="AN20" s="203"/>
      <c r="AO20" s="217" t="str">
        <f t="shared" si="10"/>
        <v/>
      </c>
      <c r="AP20" s="218"/>
      <c r="AQ20" s="218"/>
      <c r="AR20" s="218"/>
      <c r="AS20" s="219"/>
      <c r="AT20" s="201"/>
      <c r="AU20" s="202"/>
      <c r="AV20" s="202"/>
      <c r="AW20" s="202"/>
      <c r="AX20" s="202"/>
      <c r="AY20" s="202"/>
      <c r="AZ20" s="202"/>
      <c r="BA20" s="203"/>
      <c r="BB20" s="217" t="str">
        <f t="shared" si="11"/>
        <v/>
      </c>
      <c r="BC20" s="218"/>
      <c r="BD20" s="218"/>
      <c r="BE20" s="218"/>
      <c r="BF20" s="219"/>
      <c r="BG20" s="192"/>
      <c r="BH20" s="193"/>
      <c r="BI20" s="193"/>
      <c r="BJ20" s="193"/>
      <c r="BK20" s="193"/>
      <c r="BL20" s="193"/>
      <c r="BM20" s="194"/>
      <c r="BN20" s="195"/>
      <c r="BO20" s="196"/>
      <c r="BP20" s="196"/>
      <c r="BQ20" s="196"/>
      <c r="BR20" s="196"/>
      <c r="BS20" s="196"/>
      <c r="BT20" s="196"/>
      <c r="BU20" s="196"/>
      <c r="BV20" s="197"/>
      <c r="BW20" s="139" t="str">
        <f t="shared" si="0"/>
        <v/>
      </c>
      <c r="BX20" s="4"/>
      <c r="BY20" s="16">
        <f t="shared" si="1"/>
        <v>0</v>
      </c>
      <c r="BZ20" s="7">
        <f t="shared" si="2"/>
        <v>0</v>
      </c>
      <c r="CA20" s="7">
        <f t="shared" si="3"/>
        <v>0</v>
      </c>
      <c r="CB20" s="7">
        <f t="shared" si="4"/>
        <v>0</v>
      </c>
      <c r="CC20" s="7">
        <f t="shared" si="5"/>
        <v>0</v>
      </c>
      <c r="CD20" s="7">
        <f t="shared" si="6"/>
        <v>0</v>
      </c>
      <c r="CE20" s="7">
        <f t="shared" si="7"/>
        <v>0</v>
      </c>
      <c r="CF20" s="8">
        <f t="shared" si="8"/>
        <v>0</v>
      </c>
      <c r="CG20" s="52" t="s">
        <v>68</v>
      </c>
    </row>
    <row r="21" spans="1:86" ht="30" customHeight="1" x14ac:dyDescent="0.15">
      <c r="A21" s="5" t="str">
        <f t="shared" si="9"/>
        <v/>
      </c>
      <c r="B21" s="315"/>
      <c r="C21" s="316"/>
      <c r="D21" s="316"/>
      <c r="E21" s="316"/>
      <c r="F21" s="317"/>
      <c r="G21" s="201"/>
      <c r="H21" s="202"/>
      <c r="I21" s="202"/>
      <c r="J21" s="202"/>
      <c r="K21" s="202"/>
      <c r="L21" s="202"/>
      <c r="M21" s="202"/>
      <c r="N21" s="203"/>
      <c r="O21" s="198"/>
      <c r="P21" s="199"/>
      <c r="Q21" s="199"/>
      <c r="R21" s="200"/>
      <c r="S21" s="198"/>
      <c r="T21" s="199"/>
      <c r="U21" s="199"/>
      <c r="V21" s="199"/>
      <c r="W21" s="199"/>
      <c r="X21" s="199"/>
      <c r="Y21" s="200"/>
      <c r="Z21" s="198"/>
      <c r="AA21" s="199"/>
      <c r="AB21" s="199"/>
      <c r="AC21" s="199"/>
      <c r="AD21" s="199"/>
      <c r="AE21" s="199"/>
      <c r="AF21" s="200"/>
      <c r="AG21" s="201"/>
      <c r="AH21" s="202"/>
      <c r="AI21" s="202"/>
      <c r="AJ21" s="202"/>
      <c r="AK21" s="202"/>
      <c r="AL21" s="202"/>
      <c r="AM21" s="202"/>
      <c r="AN21" s="203"/>
      <c r="AO21" s="217" t="str">
        <f t="shared" si="10"/>
        <v/>
      </c>
      <c r="AP21" s="218"/>
      <c r="AQ21" s="218"/>
      <c r="AR21" s="218"/>
      <c r="AS21" s="219"/>
      <c r="AT21" s="201"/>
      <c r="AU21" s="202"/>
      <c r="AV21" s="202"/>
      <c r="AW21" s="202"/>
      <c r="AX21" s="202"/>
      <c r="AY21" s="202"/>
      <c r="AZ21" s="202"/>
      <c r="BA21" s="203"/>
      <c r="BB21" s="217" t="str">
        <f t="shared" si="11"/>
        <v/>
      </c>
      <c r="BC21" s="218"/>
      <c r="BD21" s="218"/>
      <c r="BE21" s="218"/>
      <c r="BF21" s="219"/>
      <c r="BG21" s="192"/>
      <c r="BH21" s="193"/>
      <c r="BI21" s="193"/>
      <c r="BJ21" s="193"/>
      <c r="BK21" s="193"/>
      <c r="BL21" s="193"/>
      <c r="BM21" s="194"/>
      <c r="BN21" s="195"/>
      <c r="BO21" s="196"/>
      <c r="BP21" s="196"/>
      <c r="BQ21" s="196"/>
      <c r="BR21" s="196"/>
      <c r="BS21" s="196"/>
      <c r="BT21" s="196"/>
      <c r="BU21" s="196"/>
      <c r="BV21" s="197"/>
      <c r="BW21" s="139" t="str">
        <f t="shared" si="0"/>
        <v/>
      </c>
      <c r="BX21" s="4"/>
      <c r="BY21" s="16">
        <f t="shared" si="1"/>
        <v>0</v>
      </c>
      <c r="BZ21" s="7">
        <f t="shared" si="2"/>
        <v>0</v>
      </c>
      <c r="CA21" s="7">
        <f t="shared" si="3"/>
        <v>0</v>
      </c>
      <c r="CB21" s="7">
        <f t="shared" si="4"/>
        <v>0</v>
      </c>
      <c r="CC21" s="7">
        <f t="shared" si="5"/>
        <v>0</v>
      </c>
      <c r="CD21" s="7">
        <f t="shared" si="6"/>
        <v>0</v>
      </c>
      <c r="CE21" s="7">
        <f t="shared" si="7"/>
        <v>0</v>
      </c>
      <c r="CF21" s="8">
        <f t="shared" si="8"/>
        <v>0</v>
      </c>
      <c r="CG21" s="52" t="s">
        <v>71</v>
      </c>
      <c r="CH21" s="53"/>
    </row>
    <row r="22" spans="1:86" ht="30" customHeight="1" x14ac:dyDescent="0.15">
      <c r="A22" s="5" t="str">
        <f t="shared" si="9"/>
        <v/>
      </c>
      <c r="B22" s="315"/>
      <c r="C22" s="316"/>
      <c r="D22" s="316"/>
      <c r="E22" s="316"/>
      <c r="F22" s="317"/>
      <c r="G22" s="201"/>
      <c r="H22" s="202"/>
      <c r="I22" s="202"/>
      <c r="J22" s="202"/>
      <c r="K22" s="202"/>
      <c r="L22" s="202"/>
      <c r="M22" s="202"/>
      <c r="N22" s="203"/>
      <c r="O22" s="198"/>
      <c r="P22" s="199"/>
      <c r="Q22" s="199"/>
      <c r="R22" s="200"/>
      <c r="S22" s="198"/>
      <c r="T22" s="199"/>
      <c r="U22" s="199"/>
      <c r="V22" s="199"/>
      <c r="W22" s="199"/>
      <c r="X22" s="199"/>
      <c r="Y22" s="200"/>
      <c r="Z22" s="198"/>
      <c r="AA22" s="199"/>
      <c r="AB22" s="199"/>
      <c r="AC22" s="199"/>
      <c r="AD22" s="199"/>
      <c r="AE22" s="199"/>
      <c r="AF22" s="200"/>
      <c r="AG22" s="201"/>
      <c r="AH22" s="202"/>
      <c r="AI22" s="202"/>
      <c r="AJ22" s="202"/>
      <c r="AK22" s="202"/>
      <c r="AL22" s="202"/>
      <c r="AM22" s="202"/>
      <c r="AN22" s="203"/>
      <c r="AO22" s="217" t="str">
        <f t="shared" si="10"/>
        <v/>
      </c>
      <c r="AP22" s="218"/>
      <c r="AQ22" s="218"/>
      <c r="AR22" s="218"/>
      <c r="AS22" s="219"/>
      <c r="AT22" s="201"/>
      <c r="AU22" s="202"/>
      <c r="AV22" s="202"/>
      <c r="AW22" s="202"/>
      <c r="AX22" s="202"/>
      <c r="AY22" s="202"/>
      <c r="AZ22" s="202"/>
      <c r="BA22" s="203"/>
      <c r="BB22" s="217" t="str">
        <f t="shared" si="11"/>
        <v/>
      </c>
      <c r="BC22" s="218"/>
      <c r="BD22" s="218"/>
      <c r="BE22" s="218"/>
      <c r="BF22" s="219"/>
      <c r="BG22" s="192"/>
      <c r="BH22" s="193"/>
      <c r="BI22" s="193"/>
      <c r="BJ22" s="193"/>
      <c r="BK22" s="193"/>
      <c r="BL22" s="193"/>
      <c r="BM22" s="194"/>
      <c r="BN22" s="195"/>
      <c r="BO22" s="196"/>
      <c r="BP22" s="196"/>
      <c r="BQ22" s="196"/>
      <c r="BR22" s="196"/>
      <c r="BS22" s="196"/>
      <c r="BT22" s="196"/>
      <c r="BU22" s="196"/>
      <c r="BV22" s="197"/>
      <c r="BW22" s="139" t="str">
        <f t="shared" si="0"/>
        <v/>
      </c>
      <c r="BX22" s="4"/>
      <c r="BY22" s="16">
        <f t="shared" si="1"/>
        <v>0</v>
      </c>
      <c r="BZ22" s="7">
        <f t="shared" si="2"/>
        <v>0</v>
      </c>
      <c r="CA22" s="7">
        <f t="shared" si="3"/>
        <v>0</v>
      </c>
      <c r="CB22" s="7">
        <f t="shared" si="4"/>
        <v>0</v>
      </c>
      <c r="CC22" s="7">
        <f t="shared" si="5"/>
        <v>0</v>
      </c>
      <c r="CD22" s="7">
        <f t="shared" si="6"/>
        <v>0</v>
      </c>
      <c r="CE22" s="7">
        <f t="shared" si="7"/>
        <v>0</v>
      </c>
      <c r="CF22" s="8">
        <f t="shared" si="8"/>
        <v>0</v>
      </c>
      <c r="CG22" s="52" t="s">
        <v>82</v>
      </c>
    </row>
    <row r="23" spans="1:86" ht="30" customHeight="1" x14ac:dyDescent="0.15">
      <c r="A23" s="5" t="str">
        <f t="shared" si="9"/>
        <v/>
      </c>
      <c r="B23" s="315"/>
      <c r="C23" s="316"/>
      <c r="D23" s="316"/>
      <c r="E23" s="316"/>
      <c r="F23" s="317"/>
      <c r="G23" s="201"/>
      <c r="H23" s="202"/>
      <c r="I23" s="202"/>
      <c r="J23" s="202"/>
      <c r="K23" s="202"/>
      <c r="L23" s="202"/>
      <c r="M23" s="202"/>
      <c r="N23" s="203"/>
      <c r="O23" s="198"/>
      <c r="P23" s="199"/>
      <c r="Q23" s="199"/>
      <c r="R23" s="200"/>
      <c r="S23" s="198"/>
      <c r="T23" s="199"/>
      <c r="U23" s="199"/>
      <c r="V23" s="199"/>
      <c r="W23" s="199"/>
      <c r="X23" s="199"/>
      <c r="Y23" s="200"/>
      <c r="Z23" s="198"/>
      <c r="AA23" s="199"/>
      <c r="AB23" s="199"/>
      <c r="AC23" s="199"/>
      <c r="AD23" s="199"/>
      <c r="AE23" s="199"/>
      <c r="AF23" s="200"/>
      <c r="AG23" s="201"/>
      <c r="AH23" s="202"/>
      <c r="AI23" s="202"/>
      <c r="AJ23" s="202"/>
      <c r="AK23" s="202"/>
      <c r="AL23" s="202"/>
      <c r="AM23" s="202"/>
      <c r="AN23" s="203"/>
      <c r="AO23" s="217" t="str">
        <f t="shared" si="10"/>
        <v/>
      </c>
      <c r="AP23" s="218"/>
      <c r="AQ23" s="218"/>
      <c r="AR23" s="218"/>
      <c r="AS23" s="219"/>
      <c r="AT23" s="201"/>
      <c r="AU23" s="202"/>
      <c r="AV23" s="202"/>
      <c r="AW23" s="202"/>
      <c r="AX23" s="202"/>
      <c r="AY23" s="202"/>
      <c r="AZ23" s="202"/>
      <c r="BA23" s="203"/>
      <c r="BB23" s="217" t="str">
        <f t="shared" si="11"/>
        <v/>
      </c>
      <c r="BC23" s="218"/>
      <c r="BD23" s="218"/>
      <c r="BE23" s="218"/>
      <c r="BF23" s="219"/>
      <c r="BG23" s="192"/>
      <c r="BH23" s="193"/>
      <c r="BI23" s="193"/>
      <c r="BJ23" s="193"/>
      <c r="BK23" s="193"/>
      <c r="BL23" s="193"/>
      <c r="BM23" s="194"/>
      <c r="BN23" s="195"/>
      <c r="BO23" s="196"/>
      <c r="BP23" s="196"/>
      <c r="BQ23" s="196"/>
      <c r="BR23" s="196"/>
      <c r="BS23" s="196"/>
      <c r="BT23" s="196"/>
      <c r="BU23" s="196"/>
      <c r="BV23" s="197"/>
      <c r="BW23" s="139" t="str">
        <f t="shared" si="0"/>
        <v/>
      </c>
      <c r="BX23" s="4"/>
      <c r="BY23" s="16">
        <f t="shared" si="1"/>
        <v>0</v>
      </c>
      <c r="BZ23" s="7">
        <f t="shared" si="2"/>
        <v>0</v>
      </c>
      <c r="CA23" s="7">
        <f t="shared" si="3"/>
        <v>0</v>
      </c>
      <c r="CB23" s="7">
        <f t="shared" si="4"/>
        <v>0</v>
      </c>
      <c r="CC23" s="7">
        <f t="shared" si="5"/>
        <v>0</v>
      </c>
      <c r="CD23" s="7">
        <f t="shared" si="6"/>
        <v>0</v>
      </c>
      <c r="CE23" s="7">
        <f t="shared" si="7"/>
        <v>0</v>
      </c>
      <c r="CF23" s="8">
        <f t="shared" si="8"/>
        <v>0</v>
      </c>
      <c r="CG23" s="52" t="s">
        <v>80</v>
      </c>
    </row>
    <row r="24" spans="1:86" ht="30" customHeight="1" x14ac:dyDescent="0.15">
      <c r="A24" s="5" t="str">
        <f t="shared" si="9"/>
        <v/>
      </c>
      <c r="B24" s="315"/>
      <c r="C24" s="316"/>
      <c r="D24" s="316"/>
      <c r="E24" s="316"/>
      <c r="F24" s="317"/>
      <c r="G24" s="201"/>
      <c r="H24" s="202"/>
      <c r="I24" s="202"/>
      <c r="J24" s="202"/>
      <c r="K24" s="202"/>
      <c r="L24" s="202"/>
      <c r="M24" s="202"/>
      <c r="N24" s="203"/>
      <c r="O24" s="198"/>
      <c r="P24" s="199"/>
      <c r="Q24" s="199"/>
      <c r="R24" s="200"/>
      <c r="S24" s="198"/>
      <c r="T24" s="199"/>
      <c r="U24" s="199"/>
      <c r="V24" s="199"/>
      <c r="W24" s="199"/>
      <c r="X24" s="199"/>
      <c r="Y24" s="200"/>
      <c r="Z24" s="198"/>
      <c r="AA24" s="199"/>
      <c r="AB24" s="199"/>
      <c r="AC24" s="199"/>
      <c r="AD24" s="199"/>
      <c r="AE24" s="199"/>
      <c r="AF24" s="200"/>
      <c r="AG24" s="201"/>
      <c r="AH24" s="202"/>
      <c r="AI24" s="202"/>
      <c r="AJ24" s="202"/>
      <c r="AK24" s="202"/>
      <c r="AL24" s="202"/>
      <c r="AM24" s="202"/>
      <c r="AN24" s="203"/>
      <c r="AO24" s="217" t="str">
        <f t="shared" si="10"/>
        <v/>
      </c>
      <c r="AP24" s="218"/>
      <c r="AQ24" s="218"/>
      <c r="AR24" s="218"/>
      <c r="AS24" s="219"/>
      <c r="AT24" s="201"/>
      <c r="AU24" s="202"/>
      <c r="AV24" s="202"/>
      <c r="AW24" s="202"/>
      <c r="AX24" s="202"/>
      <c r="AY24" s="202"/>
      <c r="AZ24" s="202"/>
      <c r="BA24" s="203"/>
      <c r="BB24" s="217" t="str">
        <f t="shared" si="11"/>
        <v/>
      </c>
      <c r="BC24" s="218"/>
      <c r="BD24" s="218"/>
      <c r="BE24" s="218"/>
      <c r="BF24" s="219"/>
      <c r="BG24" s="192"/>
      <c r="BH24" s="193"/>
      <c r="BI24" s="193"/>
      <c r="BJ24" s="193"/>
      <c r="BK24" s="193"/>
      <c r="BL24" s="193"/>
      <c r="BM24" s="194"/>
      <c r="BN24" s="195"/>
      <c r="BO24" s="196"/>
      <c r="BP24" s="196"/>
      <c r="BQ24" s="196"/>
      <c r="BR24" s="196"/>
      <c r="BS24" s="196"/>
      <c r="BT24" s="196"/>
      <c r="BU24" s="196"/>
      <c r="BV24" s="197"/>
      <c r="BW24" s="139" t="str">
        <f t="shared" si="0"/>
        <v/>
      </c>
      <c r="BX24" s="4"/>
      <c r="BY24" s="16">
        <f t="shared" si="1"/>
        <v>0</v>
      </c>
      <c r="BZ24" s="7">
        <f t="shared" si="2"/>
        <v>0</v>
      </c>
      <c r="CA24" s="7">
        <f t="shared" si="3"/>
        <v>0</v>
      </c>
      <c r="CB24" s="7">
        <f t="shared" si="4"/>
        <v>0</v>
      </c>
      <c r="CC24" s="7">
        <f t="shared" si="5"/>
        <v>0</v>
      </c>
      <c r="CD24" s="7">
        <f t="shared" si="6"/>
        <v>0</v>
      </c>
      <c r="CE24" s="7">
        <f t="shared" si="7"/>
        <v>0</v>
      </c>
      <c r="CF24" s="8">
        <f t="shared" si="8"/>
        <v>0</v>
      </c>
      <c r="CG24" s="52" t="s">
        <v>69</v>
      </c>
    </row>
    <row r="25" spans="1:86" ht="30" customHeight="1" thickBot="1" x14ac:dyDescent="0.2">
      <c r="A25" s="5" t="str">
        <f t="shared" si="9"/>
        <v/>
      </c>
      <c r="B25" s="315"/>
      <c r="C25" s="316"/>
      <c r="D25" s="316"/>
      <c r="E25" s="316"/>
      <c r="F25" s="317"/>
      <c r="G25" s="201"/>
      <c r="H25" s="202"/>
      <c r="I25" s="202"/>
      <c r="J25" s="202"/>
      <c r="K25" s="202"/>
      <c r="L25" s="202"/>
      <c r="M25" s="202"/>
      <c r="N25" s="203"/>
      <c r="O25" s="198"/>
      <c r="P25" s="199"/>
      <c r="Q25" s="199"/>
      <c r="R25" s="200"/>
      <c r="S25" s="198"/>
      <c r="T25" s="199"/>
      <c r="U25" s="199"/>
      <c r="V25" s="199"/>
      <c r="W25" s="199"/>
      <c r="X25" s="199"/>
      <c r="Y25" s="200"/>
      <c r="Z25" s="198"/>
      <c r="AA25" s="199"/>
      <c r="AB25" s="199"/>
      <c r="AC25" s="199"/>
      <c r="AD25" s="199"/>
      <c r="AE25" s="199"/>
      <c r="AF25" s="200"/>
      <c r="AG25" s="201"/>
      <c r="AH25" s="202"/>
      <c r="AI25" s="202"/>
      <c r="AJ25" s="202"/>
      <c r="AK25" s="202"/>
      <c r="AL25" s="202"/>
      <c r="AM25" s="202"/>
      <c r="AN25" s="203"/>
      <c r="AO25" s="217" t="str">
        <f t="shared" si="10"/>
        <v/>
      </c>
      <c r="AP25" s="218"/>
      <c r="AQ25" s="218"/>
      <c r="AR25" s="218"/>
      <c r="AS25" s="219"/>
      <c r="AT25" s="201"/>
      <c r="AU25" s="202"/>
      <c r="AV25" s="202"/>
      <c r="AW25" s="202"/>
      <c r="AX25" s="202"/>
      <c r="AY25" s="202"/>
      <c r="AZ25" s="202"/>
      <c r="BA25" s="203"/>
      <c r="BB25" s="217" t="str">
        <f t="shared" si="11"/>
        <v/>
      </c>
      <c r="BC25" s="218"/>
      <c r="BD25" s="218"/>
      <c r="BE25" s="218"/>
      <c r="BF25" s="219"/>
      <c r="BG25" s="192"/>
      <c r="BH25" s="193"/>
      <c r="BI25" s="193"/>
      <c r="BJ25" s="193"/>
      <c r="BK25" s="193"/>
      <c r="BL25" s="193"/>
      <c r="BM25" s="194"/>
      <c r="BN25" s="195"/>
      <c r="BO25" s="196"/>
      <c r="BP25" s="196"/>
      <c r="BQ25" s="196"/>
      <c r="BR25" s="196"/>
      <c r="BS25" s="196"/>
      <c r="BT25" s="196"/>
      <c r="BU25" s="196"/>
      <c r="BV25" s="197"/>
      <c r="BW25" s="139" t="str">
        <f t="shared" si="0"/>
        <v/>
      </c>
      <c r="BX25" s="4"/>
      <c r="BY25" s="16">
        <f t="shared" si="1"/>
        <v>0</v>
      </c>
      <c r="BZ25" s="7">
        <f t="shared" si="2"/>
        <v>0</v>
      </c>
      <c r="CA25" s="7">
        <f t="shared" si="3"/>
        <v>0</v>
      </c>
      <c r="CB25" s="7">
        <f t="shared" si="4"/>
        <v>0</v>
      </c>
      <c r="CC25" s="7">
        <f t="shared" si="5"/>
        <v>0</v>
      </c>
      <c r="CD25" s="7">
        <f t="shared" si="6"/>
        <v>0</v>
      </c>
      <c r="CE25" s="7">
        <f t="shared" si="7"/>
        <v>0</v>
      </c>
      <c r="CF25" s="8">
        <f t="shared" si="8"/>
        <v>0</v>
      </c>
      <c r="CG25" s="54" t="s">
        <v>70</v>
      </c>
    </row>
    <row r="26" spans="1:86" ht="30" customHeight="1" x14ac:dyDescent="0.15">
      <c r="A26" s="5" t="str">
        <f t="shared" si="9"/>
        <v/>
      </c>
      <c r="B26" s="315"/>
      <c r="C26" s="316"/>
      <c r="D26" s="316"/>
      <c r="E26" s="316"/>
      <c r="F26" s="317"/>
      <c r="G26" s="201"/>
      <c r="H26" s="202"/>
      <c r="I26" s="202"/>
      <c r="J26" s="202"/>
      <c r="K26" s="202"/>
      <c r="L26" s="202"/>
      <c r="M26" s="202"/>
      <c r="N26" s="203"/>
      <c r="O26" s="198"/>
      <c r="P26" s="199"/>
      <c r="Q26" s="199"/>
      <c r="R26" s="200"/>
      <c r="S26" s="198"/>
      <c r="T26" s="199"/>
      <c r="U26" s="199"/>
      <c r="V26" s="199"/>
      <c r="W26" s="199"/>
      <c r="X26" s="199"/>
      <c r="Y26" s="200"/>
      <c r="Z26" s="198"/>
      <c r="AA26" s="199"/>
      <c r="AB26" s="199"/>
      <c r="AC26" s="199"/>
      <c r="AD26" s="199"/>
      <c r="AE26" s="199"/>
      <c r="AF26" s="200"/>
      <c r="AG26" s="201"/>
      <c r="AH26" s="202"/>
      <c r="AI26" s="202"/>
      <c r="AJ26" s="202"/>
      <c r="AK26" s="202"/>
      <c r="AL26" s="202"/>
      <c r="AM26" s="202"/>
      <c r="AN26" s="203"/>
      <c r="AO26" s="217" t="str">
        <f t="shared" si="10"/>
        <v/>
      </c>
      <c r="AP26" s="218"/>
      <c r="AQ26" s="218"/>
      <c r="AR26" s="218"/>
      <c r="AS26" s="219"/>
      <c r="AT26" s="201"/>
      <c r="AU26" s="202"/>
      <c r="AV26" s="202"/>
      <c r="AW26" s="202"/>
      <c r="AX26" s="202"/>
      <c r="AY26" s="202"/>
      <c r="AZ26" s="202"/>
      <c r="BA26" s="203"/>
      <c r="BB26" s="217" t="str">
        <f t="shared" si="11"/>
        <v/>
      </c>
      <c r="BC26" s="218"/>
      <c r="BD26" s="218"/>
      <c r="BE26" s="218"/>
      <c r="BF26" s="219"/>
      <c r="BG26" s="192"/>
      <c r="BH26" s="193"/>
      <c r="BI26" s="193"/>
      <c r="BJ26" s="193"/>
      <c r="BK26" s="193"/>
      <c r="BL26" s="193"/>
      <c r="BM26" s="194"/>
      <c r="BN26" s="195"/>
      <c r="BO26" s="196"/>
      <c r="BP26" s="196"/>
      <c r="BQ26" s="196"/>
      <c r="BR26" s="196"/>
      <c r="BS26" s="196"/>
      <c r="BT26" s="196"/>
      <c r="BU26" s="196"/>
      <c r="BV26" s="197"/>
      <c r="BW26" s="139" t="str">
        <f t="shared" si="0"/>
        <v/>
      </c>
      <c r="BX26" s="4"/>
      <c r="BY26" s="16">
        <f t="shared" si="1"/>
        <v>0</v>
      </c>
      <c r="BZ26" s="7">
        <f t="shared" si="2"/>
        <v>0</v>
      </c>
      <c r="CA26" s="7">
        <f t="shared" si="3"/>
        <v>0</v>
      </c>
      <c r="CB26" s="7">
        <f t="shared" si="4"/>
        <v>0</v>
      </c>
      <c r="CC26" s="7">
        <f t="shared" si="5"/>
        <v>0</v>
      </c>
      <c r="CD26" s="7">
        <f t="shared" si="6"/>
        <v>0</v>
      </c>
      <c r="CE26" s="7">
        <f t="shared" si="7"/>
        <v>0</v>
      </c>
      <c r="CF26" s="17">
        <f t="shared" si="8"/>
        <v>0</v>
      </c>
    </row>
    <row r="27" spans="1:86" ht="30" customHeight="1" x14ac:dyDescent="0.15">
      <c r="A27" s="5" t="str">
        <f t="shared" si="9"/>
        <v/>
      </c>
      <c r="B27" s="315"/>
      <c r="C27" s="316"/>
      <c r="D27" s="316"/>
      <c r="E27" s="316"/>
      <c r="F27" s="317"/>
      <c r="G27" s="201"/>
      <c r="H27" s="202"/>
      <c r="I27" s="202"/>
      <c r="J27" s="202"/>
      <c r="K27" s="202"/>
      <c r="L27" s="202"/>
      <c r="M27" s="202"/>
      <c r="N27" s="203"/>
      <c r="O27" s="198"/>
      <c r="P27" s="199"/>
      <c r="Q27" s="199"/>
      <c r="R27" s="200"/>
      <c r="S27" s="198"/>
      <c r="T27" s="199"/>
      <c r="U27" s="199"/>
      <c r="V27" s="199"/>
      <c r="W27" s="199"/>
      <c r="X27" s="199"/>
      <c r="Y27" s="200"/>
      <c r="Z27" s="198"/>
      <c r="AA27" s="199"/>
      <c r="AB27" s="199"/>
      <c r="AC27" s="199"/>
      <c r="AD27" s="199"/>
      <c r="AE27" s="199"/>
      <c r="AF27" s="200"/>
      <c r="AG27" s="201"/>
      <c r="AH27" s="202"/>
      <c r="AI27" s="202"/>
      <c r="AJ27" s="202"/>
      <c r="AK27" s="202"/>
      <c r="AL27" s="202"/>
      <c r="AM27" s="202"/>
      <c r="AN27" s="203"/>
      <c r="AO27" s="217" t="str">
        <f t="shared" si="10"/>
        <v/>
      </c>
      <c r="AP27" s="218"/>
      <c r="AQ27" s="218"/>
      <c r="AR27" s="218"/>
      <c r="AS27" s="219"/>
      <c r="AT27" s="201"/>
      <c r="AU27" s="202"/>
      <c r="AV27" s="202"/>
      <c r="AW27" s="202"/>
      <c r="AX27" s="202"/>
      <c r="AY27" s="202"/>
      <c r="AZ27" s="202"/>
      <c r="BA27" s="203"/>
      <c r="BB27" s="217" t="str">
        <f t="shared" si="11"/>
        <v/>
      </c>
      <c r="BC27" s="218"/>
      <c r="BD27" s="218"/>
      <c r="BE27" s="218"/>
      <c r="BF27" s="219"/>
      <c r="BG27" s="192"/>
      <c r="BH27" s="193"/>
      <c r="BI27" s="193"/>
      <c r="BJ27" s="193"/>
      <c r="BK27" s="193"/>
      <c r="BL27" s="193"/>
      <c r="BM27" s="194"/>
      <c r="BN27" s="195"/>
      <c r="BO27" s="196"/>
      <c r="BP27" s="196"/>
      <c r="BQ27" s="196"/>
      <c r="BR27" s="196"/>
      <c r="BS27" s="196"/>
      <c r="BT27" s="196"/>
      <c r="BU27" s="196"/>
      <c r="BV27" s="197"/>
      <c r="BW27" s="139" t="str">
        <f t="shared" si="0"/>
        <v/>
      </c>
      <c r="BX27" s="4"/>
      <c r="BY27" s="16">
        <f t="shared" si="1"/>
        <v>0</v>
      </c>
      <c r="BZ27" s="7">
        <f t="shared" si="2"/>
        <v>0</v>
      </c>
      <c r="CA27" s="7">
        <f t="shared" si="3"/>
        <v>0</v>
      </c>
      <c r="CB27" s="7">
        <f t="shared" si="4"/>
        <v>0</v>
      </c>
      <c r="CC27" s="7">
        <f t="shared" si="5"/>
        <v>0</v>
      </c>
      <c r="CD27" s="7">
        <f t="shared" si="6"/>
        <v>0</v>
      </c>
      <c r="CE27" s="7">
        <f t="shared" si="7"/>
        <v>0</v>
      </c>
      <c r="CF27" s="17">
        <f t="shared" si="8"/>
        <v>0</v>
      </c>
    </row>
    <row r="28" spans="1:86" ht="30" customHeight="1" x14ac:dyDescent="0.15">
      <c r="A28" s="5" t="str">
        <f t="shared" si="9"/>
        <v/>
      </c>
      <c r="B28" s="315"/>
      <c r="C28" s="316"/>
      <c r="D28" s="316"/>
      <c r="E28" s="316"/>
      <c r="F28" s="317"/>
      <c r="G28" s="201"/>
      <c r="H28" s="202"/>
      <c r="I28" s="202"/>
      <c r="J28" s="202"/>
      <c r="K28" s="202"/>
      <c r="L28" s="202"/>
      <c r="M28" s="202"/>
      <c r="N28" s="203"/>
      <c r="O28" s="198"/>
      <c r="P28" s="199"/>
      <c r="Q28" s="199"/>
      <c r="R28" s="200"/>
      <c r="S28" s="198"/>
      <c r="T28" s="199"/>
      <c r="U28" s="199"/>
      <c r="V28" s="199"/>
      <c r="W28" s="199"/>
      <c r="X28" s="199"/>
      <c r="Y28" s="200"/>
      <c r="Z28" s="198"/>
      <c r="AA28" s="199"/>
      <c r="AB28" s="199"/>
      <c r="AC28" s="199"/>
      <c r="AD28" s="199"/>
      <c r="AE28" s="199"/>
      <c r="AF28" s="200"/>
      <c r="AG28" s="201"/>
      <c r="AH28" s="202"/>
      <c r="AI28" s="202"/>
      <c r="AJ28" s="202"/>
      <c r="AK28" s="202"/>
      <c r="AL28" s="202"/>
      <c r="AM28" s="202"/>
      <c r="AN28" s="203"/>
      <c r="AO28" s="217" t="str">
        <f t="shared" si="10"/>
        <v/>
      </c>
      <c r="AP28" s="218"/>
      <c r="AQ28" s="218"/>
      <c r="AR28" s="218"/>
      <c r="AS28" s="219"/>
      <c r="AT28" s="201"/>
      <c r="AU28" s="202"/>
      <c r="AV28" s="202"/>
      <c r="AW28" s="202"/>
      <c r="AX28" s="202"/>
      <c r="AY28" s="202"/>
      <c r="AZ28" s="202"/>
      <c r="BA28" s="203"/>
      <c r="BB28" s="217" t="str">
        <f t="shared" si="11"/>
        <v/>
      </c>
      <c r="BC28" s="218"/>
      <c r="BD28" s="218"/>
      <c r="BE28" s="218"/>
      <c r="BF28" s="219"/>
      <c r="BG28" s="192"/>
      <c r="BH28" s="193"/>
      <c r="BI28" s="193"/>
      <c r="BJ28" s="193"/>
      <c r="BK28" s="193"/>
      <c r="BL28" s="193"/>
      <c r="BM28" s="194"/>
      <c r="BN28" s="195"/>
      <c r="BO28" s="196"/>
      <c r="BP28" s="196"/>
      <c r="BQ28" s="196"/>
      <c r="BR28" s="196"/>
      <c r="BS28" s="196"/>
      <c r="BT28" s="196"/>
      <c r="BU28" s="196"/>
      <c r="BV28" s="197"/>
      <c r="BW28" s="139" t="str">
        <f t="shared" si="0"/>
        <v/>
      </c>
      <c r="BX28" s="4"/>
      <c r="BY28" s="16">
        <f t="shared" si="1"/>
        <v>0</v>
      </c>
      <c r="BZ28" s="7">
        <f t="shared" si="2"/>
        <v>0</v>
      </c>
      <c r="CA28" s="7">
        <f t="shared" si="3"/>
        <v>0</v>
      </c>
      <c r="CB28" s="7">
        <f t="shared" si="4"/>
        <v>0</v>
      </c>
      <c r="CC28" s="7">
        <f t="shared" si="5"/>
        <v>0</v>
      </c>
      <c r="CD28" s="7">
        <f t="shared" si="6"/>
        <v>0</v>
      </c>
      <c r="CE28" s="7">
        <f t="shared" si="7"/>
        <v>0</v>
      </c>
      <c r="CF28" s="17">
        <f t="shared" si="8"/>
        <v>0</v>
      </c>
    </row>
    <row r="29" spans="1:86" ht="30" customHeight="1" x14ac:dyDescent="0.15">
      <c r="A29" s="5" t="str">
        <f t="shared" si="9"/>
        <v/>
      </c>
      <c r="B29" s="315"/>
      <c r="C29" s="316"/>
      <c r="D29" s="316"/>
      <c r="E29" s="316"/>
      <c r="F29" s="317"/>
      <c r="G29" s="201"/>
      <c r="H29" s="202"/>
      <c r="I29" s="202"/>
      <c r="J29" s="202"/>
      <c r="K29" s="202"/>
      <c r="L29" s="202"/>
      <c r="M29" s="202"/>
      <c r="N29" s="203"/>
      <c r="O29" s="198"/>
      <c r="P29" s="199"/>
      <c r="Q29" s="199"/>
      <c r="R29" s="200"/>
      <c r="S29" s="198"/>
      <c r="T29" s="199"/>
      <c r="U29" s="199"/>
      <c r="V29" s="199"/>
      <c r="W29" s="199"/>
      <c r="X29" s="199"/>
      <c r="Y29" s="200"/>
      <c r="Z29" s="198"/>
      <c r="AA29" s="199"/>
      <c r="AB29" s="199"/>
      <c r="AC29" s="199"/>
      <c r="AD29" s="199"/>
      <c r="AE29" s="199"/>
      <c r="AF29" s="200"/>
      <c r="AG29" s="201"/>
      <c r="AH29" s="202"/>
      <c r="AI29" s="202"/>
      <c r="AJ29" s="202"/>
      <c r="AK29" s="202"/>
      <c r="AL29" s="202"/>
      <c r="AM29" s="202"/>
      <c r="AN29" s="203"/>
      <c r="AO29" s="217" t="str">
        <f t="shared" si="10"/>
        <v/>
      </c>
      <c r="AP29" s="218"/>
      <c r="AQ29" s="218"/>
      <c r="AR29" s="218"/>
      <c r="AS29" s="219"/>
      <c r="AT29" s="201"/>
      <c r="AU29" s="202"/>
      <c r="AV29" s="202"/>
      <c r="AW29" s="202"/>
      <c r="AX29" s="202"/>
      <c r="AY29" s="202"/>
      <c r="AZ29" s="202"/>
      <c r="BA29" s="203"/>
      <c r="BB29" s="217" t="str">
        <f t="shared" si="11"/>
        <v/>
      </c>
      <c r="BC29" s="218"/>
      <c r="BD29" s="218"/>
      <c r="BE29" s="218"/>
      <c r="BF29" s="219"/>
      <c r="BG29" s="192"/>
      <c r="BH29" s="193"/>
      <c r="BI29" s="193"/>
      <c r="BJ29" s="193"/>
      <c r="BK29" s="193"/>
      <c r="BL29" s="193"/>
      <c r="BM29" s="194"/>
      <c r="BN29" s="195"/>
      <c r="BO29" s="196"/>
      <c r="BP29" s="196"/>
      <c r="BQ29" s="196"/>
      <c r="BR29" s="196"/>
      <c r="BS29" s="196"/>
      <c r="BT29" s="196"/>
      <c r="BU29" s="196"/>
      <c r="BV29" s="197"/>
      <c r="BW29" s="139" t="str">
        <f t="shared" si="0"/>
        <v/>
      </c>
      <c r="BX29" s="4"/>
      <c r="BY29" s="16">
        <f t="shared" si="1"/>
        <v>0</v>
      </c>
      <c r="BZ29" s="7">
        <f t="shared" si="2"/>
        <v>0</v>
      </c>
      <c r="CA29" s="7">
        <f t="shared" si="3"/>
        <v>0</v>
      </c>
      <c r="CB29" s="7">
        <f t="shared" si="4"/>
        <v>0</v>
      </c>
      <c r="CC29" s="7">
        <f t="shared" si="5"/>
        <v>0</v>
      </c>
      <c r="CD29" s="7">
        <f t="shared" si="6"/>
        <v>0</v>
      </c>
      <c r="CE29" s="7">
        <f t="shared" si="7"/>
        <v>0</v>
      </c>
      <c r="CF29" s="17">
        <f t="shared" si="8"/>
        <v>0</v>
      </c>
    </row>
    <row r="30" spans="1:86" ht="30" customHeight="1" x14ac:dyDescent="0.15">
      <c r="A30" s="5" t="str">
        <f t="shared" si="9"/>
        <v/>
      </c>
      <c r="B30" s="315"/>
      <c r="C30" s="316"/>
      <c r="D30" s="316"/>
      <c r="E30" s="316"/>
      <c r="F30" s="317"/>
      <c r="G30" s="201"/>
      <c r="H30" s="202"/>
      <c r="I30" s="202"/>
      <c r="J30" s="202"/>
      <c r="K30" s="202"/>
      <c r="L30" s="202"/>
      <c r="M30" s="202"/>
      <c r="N30" s="203"/>
      <c r="O30" s="198"/>
      <c r="P30" s="199"/>
      <c r="Q30" s="199"/>
      <c r="R30" s="200"/>
      <c r="S30" s="198"/>
      <c r="T30" s="199"/>
      <c r="U30" s="199"/>
      <c r="V30" s="199"/>
      <c r="W30" s="199"/>
      <c r="X30" s="199"/>
      <c r="Y30" s="200"/>
      <c r="Z30" s="198"/>
      <c r="AA30" s="199"/>
      <c r="AB30" s="199"/>
      <c r="AC30" s="199"/>
      <c r="AD30" s="199"/>
      <c r="AE30" s="199"/>
      <c r="AF30" s="200"/>
      <c r="AG30" s="201"/>
      <c r="AH30" s="202"/>
      <c r="AI30" s="202"/>
      <c r="AJ30" s="202"/>
      <c r="AK30" s="202"/>
      <c r="AL30" s="202"/>
      <c r="AM30" s="202"/>
      <c r="AN30" s="203"/>
      <c r="AO30" s="217" t="str">
        <f t="shared" si="10"/>
        <v/>
      </c>
      <c r="AP30" s="218"/>
      <c r="AQ30" s="218"/>
      <c r="AR30" s="218"/>
      <c r="AS30" s="219"/>
      <c r="AT30" s="201"/>
      <c r="AU30" s="202"/>
      <c r="AV30" s="202"/>
      <c r="AW30" s="202"/>
      <c r="AX30" s="202"/>
      <c r="AY30" s="202"/>
      <c r="AZ30" s="202"/>
      <c r="BA30" s="203"/>
      <c r="BB30" s="217" t="str">
        <f t="shared" si="11"/>
        <v/>
      </c>
      <c r="BC30" s="218"/>
      <c r="BD30" s="218"/>
      <c r="BE30" s="218"/>
      <c r="BF30" s="219"/>
      <c r="BG30" s="192"/>
      <c r="BH30" s="193"/>
      <c r="BI30" s="193"/>
      <c r="BJ30" s="193"/>
      <c r="BK30" s="193"/>
      <c r="BL30" s="193"/>
      <c r="BM30" s="194"/>
      <c r="BN30" s="195"/>
      <c r="BO30" s="196"/>
      <c r="BP30" s="196"/>
      <c r="BQ30" s="196"/>
      <c r="BR30" s="196"/>
      <c r="BS30" s="196"/>
      <c r="BT30" s="196"/>
      <c r="BU30" s="196"/>
      <c r="BV30" s="197"/>
      <c r="BW30" s="139" t="str">
        <f t="shared" si="0"/>
        <v/>
      </c>
      <c r="BX30" s="4"/>
      <c r="BY30" s="16">
        <f t="shared" si="1"/>
        <v>0</v>
      </c>
      <c r="BZ30" s="7">
        <f t="shared" si="2"/>
        <v>0</v>
      </c>
      <c r="CA30" s="7">
        <f t="shared" si="3"/>
        <v>0</v>
      </c>
      <c r="CB30" s="7">
        <f t="shared" si="4"/>
        <v>0</v>
      </c>
      <c r="CC30" s="7">
        <f t="shared" si="5"/>
        <v>0</v>
      </c>
      <c r="CD30" s="7">
        <f t="shared" si="6"/>
        <v>0</v>
      </c>
      <c r="CE30" s="7">
        <f t="shared" si="7"/>
        <v>0</v>
      </c>
      <c r="CF30" s="17">
        <f t="shared" si="8"/>
        <v>0</v>
      </c>
    </row>
    <row r="31" spans="1:86" ht="30" customHeight="1" x14ac:dyDescent="0.15">
      <c r="A31" s="5" t="str">
        <f t="shared" si="9"/>
        <v/>
      </c>
      <c r="B31" s="315"/>
      <c r="C31" s="316"/>
      <c r="D31" s="316"/>
      <c r="E31" s="316"/>
      <c r="F31" s="317"/>
      <c r="G31" s="201"/>
      <c r="H31" s="202"/>
      <c r="I31" s="202"/>
      <c r="J31" s="202"/>
      <c r="K31" s="202"/>
      <c r="L31" s="202"/>
      <c r="M31" s="202"/>
      <c r="N31" s="203"/>
      <c r="O31" s="198"/>
      <c r="P31" s="199"/>
      <c r="Q31" s="199"/>
      <c r="R31" s="200"/>
      <c r="S31" s="198"/>
      <c r="T31" s="199"/>
      <c r="U31" s="199"/>
      <c r="V31" s="199"/>
      <c r="W31" s="199"/>
      <c r="X31" s="199"/>
      <c r="Y31" s="200"/>
      <c r="Z31" s="198"/>
      <c r="AA31" s="199"/>
      <c r="AB31" s="199"/>
      <c r="AC31" s="199"/>
      <c r="AD31" s="199"/>
      <c r="AE31" s="199"/>
      <c r="AF31" s="200"/>
      <c r="AG31" s="201"/>
      <c r="AH31" s="202"/>
      <c r="AI31" s="202"/>
      <c r="AJ31" s="202"/>
      <c r="AK31" s="202"/>
      <c r="AL31" s="202"/>
      <c r="AM31" s="202"/>
      <c r="AN31" s="203"/>
      <c r="AO31" s="217" t="str">
        <f t="shared" si="10"/>
        <v/>
      </c>
      <c r="AP31" s="218"/>
      <c r="AQ31" s="218"/>
      <c r="AR31" s="218"/>
      <c r="AS31" s="219"/>
      <c r="AT31" s="201"/>
      <c r="AU31" s="202"/>
      <c r="AV31" s="202"/>
      <c r="AW31" s="202"/>
      <c r="AX31" s="202"/>
      <c r="AY31" s="202"/>
      <c r="AZ31" s="202"/>
      <c r="BA31" s="203"/>
      <c r="BB31" s="217" t="str">
        <f t="shared" si="11"/>
        <v/>
      </c>
      <c r="BC31" s="218"/>
      <c r="BD31" s="218"/>
      <c r="BE31" s="218"/>
      <c r="BF31" s="219"/>
      <c r="BG31" s="192"/>
      <c r="BH31" s="193"/>
      <c r="BI31" s="193"/>
      <c r="BJ31" s="193"/>
      <c r="BK31" s="193"/>
      <c r="BL31" s="193"/>
      <c r="BM31" s="194"/>
      <c r="BN31" s="195"/>
      <c r="BO31" s="196"/>
      <c r="BP31" s="196"/>
      <c r="BQ31" s="196"/>
      <c r="BR31" s="196"/>
      <c r="BS31" s="196"/>
      <c r="BT31" s="196"/>
      <c r="BU31" s="196"/>
      <c r="BV31" s="197"/>
      <c r="BW31" s="139" t="str">
        <f t="shared" si="0"/>
        <v/>
      </c>
      <c r="BX31" s="4"/>
      <c r="BY31" s="16">
        <f t="shared" si="1"/>
        <v>0</v>
      </c>
      <c r="BZ31" s="7">
        <f t="shared" si="2"/>
        <v>0</v>
      </c>
      <c r="CA31" s="7">
        <f t="shared" si="3"/>
        <v>0</v>
      </c>
      <c r="CB31" s="7">
        <f t="shared" si="4"/>
        <v>0</v>
      </c>
      <c r="CC31" s="7">
        <f t="shared" si="5"/>
        <v>0</v>
      </c>
      <c r="CD31" s="7">
        <f t="shared" si="6"/>
        <v>0</v>
      </c>
      <c r="CE31" s="7">
        <f t="shared" si="7"/>
        <v>0</v>
      </c>
      <c r="CF31" s="17">
        <f t="shared" si="8"/>
        <v>0</v>
      </c>
    </row>
    <row r="32" spans="1:86" ht="30" customHeight="1" thickBot="1" x14ac:dyDescent="0.2">
      <c r="A32" s="5" t="str">
        <f t="shared" si="9"/>
        <v/>
      </c>
      <c r="B32" s="321"/>
      <c r="C32" s="322"/>
      <c r="D32" s="322"/>
      <c r="E32" s="322"/>
      <c r="F32" s="323"/>
      <c r="G32" s="250"/>
      <c r="H32" s="251"/>
      <c r="I32" s="251"/>
      <c r="J32" s="251"/>
      <c r="K32" s="251"/>
      <c r="L32" s="251"/>
      <c r="M32" s="251"/>
      <c r="N32" s="252"/>
      <c r="O32" s="256"/>
      <c r="P32" s="257"/>
      <c r="Q32" s="257"/>
      <c r="R32" s="258"/>
      <c r="S32" s="256"/>
      <c r="T32" s="257"/>
      <c r="U32" s="257"/>
      <c r="V32" s="257"/>
      <c r="W32" s="257"/>
      <c r="X32" s="257"/>
      <c r="Y32" s="258"/>
      <c r="Z32" s="256"/>
      <c r="AA32" s="257"/>
      <c r="AB32" s="257"/>
      <c r="AC32" s="257"/>
      <c r="AD32" s="257"/>
      <c r="AE32" s="257"/>
      <c r="AF32" s="258"/>
      <c r="AG32" s="250"/>
      <c r="AH32" s="251"/>
      <c r="AI32" s="251"/>
      <c r="AJ32" s="251"/>
      <c r="AK32" s="251"/>
      <c r="AL32" s="251"/>
      <c r="AM32" s="251"/>
      <c r="AN32" s="252"/>
      <c r="AO32" s="253" t="str">
        <f t="shared" si="10"/>
        <v/>
      </c>
      <c r="AP32" s="254"/>
      <c r="AQ32" s="254"/>
      <c r="AR32" s="254"/>
      <c r="AS32" s="255"/>
      <c r="AT32" s="201"/>
      <c r="AU32" s="202"/>
      <c r="AV32" s="202"/>
      <c r="AW32" s="202"/>
      <c r="AX32" s="202"/>
      <c r="AY32" s="202"/>
      <c r="AZ32" s="202"/>
      <c r="BA32" s="203"/>
      <c r="BB32" s="253" t="str">
        <f t="shared" si="11"/>
        <v/>
      </c>
      <c r="BC32" s="254"/>
      <c r="BD32" s="254"/>
      <c r="BE32" s="254"/>
      <c r="BF32" s="255"/>
      <c r="BG32" s="240"/>
      <c r="BH32" s="241"/>
      <c r="BI32" s="241"/>
      <c r="BJ32" s="241"/>
      <c r="BK32" s="241"/>
      <c r="BL32" s="241"/>
      <c r="BM32" s="242"/>
      <c r="BN32" s="243"/>
      <c r="BO32" s="244"/>
      <c r="BP32" s="244"/>
      <c r="BQ32" s="244"/>
      <c r="BR32" s="244"/>
      <c r="BS32" s="244"/>
      <c r="BT32" s="244"/>
      <c r="BU32" s="244"/>
      <c r="BV32" s="245"/>
      <c r="BW32" s="139" t="str">
        <f t="shared" si="0"/>
        <v/>
      </c>
      <c r="BX32" s="4"/>
      <c r="BY32" s="18">
        <f t="shared" si="1"/>
        <v>0</v>
      </c>
      <c r="BZ32" s="38">
        <f t="shared" si="2"/>
        <v>0</v>
      </c>
      <c r="CA32" s="38">
        <f t="shared" si="3"/>
        <v>0</v>
      </c>
      <c r="CB32" s="38">
        <f t="shared" si="4"/>
        <v>0</v>
      </c>
      <c r="CC32" s="38">
        <f t="shared" si="5"/>
        <v>0</v>
      </c>
      <c r="CD32" s="38">
        <f t="shared" si="6"/>
        <v>0</v>
      </c>
      <c r="CE32" s="38">
        <f t="shared" si="7"/>
        <v>0</v>
      </c>
      <c r="CF32" s="19">
        <f t="shared" si="8"/>
        <v>0</v>
      </c>
    </row>
    <row r="33" spans="1:86" ht="18.75" hidden="1" customHeight="1" thickBot="1" x14ac:dyDescent="0.2">
      <c r="B33" s="175"/>
      <c r="C33" s="175"/>
      <c r="D33" s="175"/>
      <c r="E33" s="175"/>
      <c r="F33" s="175"/>
      <c r="G33" s="151"/>
      <c r="H33" s="151"/>
      <c r="I33" s="151"/>
      <c r="J33" s="151"/>
      <c r="K33" s="151"/>
      <c r="L33" s="151"/>
      <c r="M33" s="151"/>
      <c r="N33" s="151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1"/>
      <c r="AH33" s="151"/>
      <c r="AI33" s="151"/>
      <c r="AJ33" s="151"/>
      <c r="AK33" s="151"/>
      <c r="AL33" s="151"/>
      <c r="AM33" s="151"/>
      <c r="AN33" s="151"/>
      <c r="AO33" s="152"/>
      <c r="AP33" s="152"/>
      <c r="AQ33" s="152"/>
      <c r="AR33" s="152"/>
      <c r="AS33" s="152"/>
      <c r="AT33" s="151"/>
      <c r="AU33" s="151"/>
      <c r="AV33" s="151"/>
      <c r="AW33" s="151"/>
      <c r="AX33" s="151"/>
      <c r="AY33" s="151"/>
      <c r="AZ33" s="151"/>
      <c r="BA33" s="151"/>
      <c r="BB33" s="152"/>
      <c r="BC33" s="152"/>
      <c r="BD33" s="152"/>
      <c r="BE33" s="152"/>
      <c r="BF33" s="152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39"/>
      <c r="BX33" s="4"/>
    </row>
    <row r="34" spans="1:86" ht="18" customHeight="1" x14ac:dyDescent="0.15">
      <c r="B34" s="311" t="s">
        <v>356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140"/>
    </row>
    <row r="35" spans="1:86" ht="18" customHeight="1" thickBot="1" x14ac:dyDescent="0.2">
      <c r="B35" s="191" t="s">
        <v>77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39"/>
      <c r="BX35" s="4"/>
    </row>
    <row r="36" spans="1:86" ht="19.5" customHeight="1" thickBot="1" x14ac:dyDescent="0.2"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191" t="str">
        <f>"（"&amp;IF(CB1&lt;=1,"印刷不要）",BZ1+2&amp;"／"&amp;$CF$1&amp;"）")</f>
        <v>（印刷不要）</v>
      </c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272">
        <f>AL2</f>
        <v>45108</v>
      </c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139"/>
      <c r="BX36" s="4"/>
      <c r="BY36" s="230">
        <f>ROUNDUP(BY37/25,0)</f>
        <v>1</v>
      </c>
      <c r="BZ36" s="231"/>
      <c r="CA36" s="231"/>
      <c r="CB36" s="231"/>
      <c r="CC36" s="231"/>
      <c r="CD36" s="232" t="s">
        <v>103</v>
      </c>
      <c r="CE36" s="233"/>
      <c r="CF36" s="234"/>
    </row>
    <row r="37" spans="1:86" ht="12.75" thickBot="1" x14ac:dyDescent="0.2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273" t="s">
        <v>4</v>
      </c>
      <c r="AM37" s="273"/>
      <c r="AN37" s="273"/>
      <c r="AO37" s="273"/>
      <c r="AP37" s="273"/>
      <c r="AQ37" s="273"/>
      <c r="AR37" s="273"/>
      <c r="AS37" s="273"/>
      <c r="AT37" s="273"/>
      <c r="AU37" s="273"/>
      <c r="AV37" s="273"/>
      <c r="AW37" s="273"/>
      <c r="AX37" s="273"/>
      <c r="AY37" s="324" t="str">
        <f>AY3</f>
        <v>有料老人ホーム　○○○</v>
      </c>
      <c r="AZ37" s="324"/>
      <c r="BA37" s="324"/>
      <c r="BB37" s="324"/>
      <c r="BC37" s="324"/>
      <c r="BD37" s="324"/>
      <c r="BE37" s="324"/>
      <c r="BF37" s="324"/>
      <c r="BG37" s="324"/>
      <c r="BH37" s="324"/>
      <c r="BI37" s="324"/>
      <c r="BJ37" s="324"/>
      <c r="BK37" s="324"/>
      <c r="BL37" s="324"/>
      <c r="BM37" s="324"/>
      <c r="BN37" s="324"/>
      <c r="BO37" s="324"/>
      <c r="BP37" s="324"/>
      <c r="BQ37" s="324"/>
      <c r="BR37" s="324"/>
      <c r="BS37" s="324"/>
      <c r="BT37" s="324"/>
      <c r="BU37" s="324"/>
      <c r="BV37" s="324"/>
      <c r="BW37" s="140"/>
      <c r="BY37" s="220">
        <f>SUM(BY38:CC38)</f>
        <v>2</v>
      </c>
      <c r="BZ37" s="221"/>
      <c r="CA37" s="221"/>
      <c r="CB37" s="221"/>
      <c r="CC37" s="223"/>
      <c r="CD37" s="224" t="s">
        <v>100</v>
      </c>
      <c r="CE37" s="225"/>
      <c r="CF37" s="226"/>
      <c r="CG37" s="9" t="e">
        <f>#REF!</f>
        <v>#REF!</v>
      </c>
    </row>
    <row r="38" spans="1:86" ht="12.75" thickBot="1" x14ac:dyDescent="0.2">
      <c r="B38" s="210" t="s">
        <v>337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140"/>
      <c r="BY38" s="41">
        <f>BY4</f>
        <v>2</v>
      </c>
      <c r="BZ38" s="42">
        <f>BZ4</f>
        <v>0</v>
      </c>
      <c r="CA38" s="42">
        <f>CA4</f>
        <v>0</v>
      </c>
      <c r="CB38" s="42">
        <f>CB4</f>
        <v>0</v>
      </c>
      <c r="CC38" s="43">
        <f>CC4</f>
        <v>0</v>
      </c>
      <c r="CD38" s="227" t="s">
        <v>101</v>
      </c>
      <c r="CE38" s="228"/>
      <c r="CF38" s="229"/>
      <c r="CG38" s="22">
        <f>COUNTA(B42:B66)</f>
        <v>0</v>
      </c>
      <c r="CH38" s="5" t="s">
        <v>102</v>
      </c>
    </row>
    <row r="39" spans="1:86" s="6" customFormat="1" ht="18" customHeight="1" x14ac:dyDescent="0.15">
      <c r="B39" s="275" t="s">
        <v>54</v>
      </c>
      <c r="C39" s="205"/>
      <c r="D39" s="205"/>
      <c r="E39" s="205"/>
      <c r="F39" s="206"/>
      <c r="G39" s="204" t="s">
        <v>51</v>
      </c>
      <c r="H39" s="205"/>
      <c r="I39" s="205"/>
      <c r="J39" s="205"/>
      <c r="K39" s="205"/>
      <c r="L39" s="205"/>
      <c r="M39" s="205"/>
      <c r="N39" s="206"/>
      <c r="O39" s="204" t="s">
        <v>39</v>
      </c>
      <c r="P39" s="205"/>
      <c r="Q39" s="205"/>
      <c r="R39" s="206"/>
      <c r="S39" s="204" t="s">
        <v>19</v>
      </c>
      <c r="T39" s="205"/>
      <c r="U39" s="205"/>
      <c r="V39" s="205"/>
      <c r="W39" s="205"/>
      <c r="X39" s="205"/>
      <c r="Y39" s="206"/>
      <c r="Z39" s="204" t="s">
        <v>78</v>
      </c>
      <c r="AA39" s="205"/>
      <c r="AB39" s="205"/>
      <c r="AC39" s="205"/>
      <c r="AD39" s="205"/>
      <c r="AE39" s="205"/>
      <c r="AF39" s="206"/>
      <c r="AG39" s="204" t="s">
        <v>2</v>
      </c>
      <c r="AH39" s="205"/>
      <c r="AI39" s="205"/>
      <c r="AJ39" s="205"/>
      <c r="AK39" s="205"/>
      <c r="AL39" s="205"/>
      <c r="AM39" s="205"/>
      <c r="AN39" s="206"/>
      <c r="AO39" s="276" t="s">
        <v>50</v>
      </c>
      <c r="AP39" s="277"/>
      <c r="AQ39" s="277"/>
      <c r="AR39" s="277"/>
      <c r="AS39" s="278"/>
      <c r="AT39" s="204" t="s">
        <v>81</v>
      </c>
      <c r="AU39" s="205"/>
      <c r="AV39" s="205"/>
      <c r="AW39" s="205"/>
      <c r="AX39" s="205"/>
      <c r="AY39" s="205"/>
      <c r="AZ39" s="205"/>
      <c r="BA39" s="206"/>
      <c r="BB39" s="276" t="s">
        <v>93</v>
      </c>
      <c r="BC39" s="277"/>
      <c r="BD39" s="277"/>
      <c r="BE39" s="277"/>
      <c r="BF39" s="278"/>
      <c r="BG39" s="204" t="s">
        <v>94</v>
      </c>
      <c r="BH39" s="205"/>
      <c r="BI39" s="205"/>
      <c r="BJ39" s="205"/>
      <c r="BK39" s="205"/>
      <c r="BL39" s="205"/>
      <c r="BM39" s="206"/>
      <c r="BN39" s="204" t="s">
        <v>7</v>
      </c>
      <c r="BO39" s="205"/>
      <c r="BP39" s="205"/>
      <c r="BQ39" s="205"/>
      <c r="BR39" s="205"/>
      <c r="BS39" s="205"/>
      <c r="BT39" s="205"/>
      <c r="BU39" s="205"/>
      <c r="BV39" s="269"/>
      <c r="BW39" s="141"/>
      <c r="BY39" s="220" t="s">
        <v>84</v>
      </c>
      <c r="BZ39" s="221"/>
      <c r="CA39" s="221"/>
      <c r="CB39" s="221"/>
      <c r="CC39" s="221"/>
      <c r="CD39" s="221"/>
      <c r="CE39" s="221"/>
      <c r="CF39" s="222"/>
      <c r="CG39" s="47" t="e">
        <f>#REF!</f>
        <v>#REF!</v>
      </c>
      <c r="CH39" s="5" t="s">
        <v>106</v>
      </c>
    </row>
    <row r="40" spans="1:86" ht="18" customHeight="1" thickBot="1" x14ac:dyDescent="0.2">
      <c r="B40" s="265" t="s">
        <v>55</v>
      </c>
      <c r="C40" s="208"/>
      <c r="D40" s="208"/>
      <c r="E40" s="208"/>
      <c r="F40" s="209"/>
      <c r="G40" s="207"/>
      <c r="H40" s="208"/>
      <c r="I40" s="208"/>
      <c r="J40" s="208"/>
      <c r="K40" s="208"/>
      <c r="L40" s="208"/>
      <c r="M40" s="208"/>
      <c r="N40" s="209"/>
      <c r="O40" s="207"/>
      <c r="P40" s="208"/>
      <c r="Q40" s="208"/>
      <c r="R40" s="209"/>
      <c r="S40" s="266" t="s">
        <v>217</v>
      </c>
      <c r="T40" s="267"/>
      <c r="U40" s="267"/>
      <c r="V40" s="267"/>
      <c r="W40" s="267"/>
      <c r="X40" s="267"/>
      <c r="Y40" s="268"/>
      <c r="Z40" s="207" t="s">
        <v>5</v>
      </c>
      <c r="AA40" s="208"/>
      <c r="AB40" s="208"/>
      <c r="AC40" s="208"/>
      <c r="AD40" s="208"/>
      <c r="AE40" s="208"/>
      <c r="AF40" s="209"/>
      <c r="AG40" s="207" t="s">
        <v>3</v>
      </c>
      <c r="AH40" s="208"/>
      <c r="AI40" s="208"/>
      <c r="AJ40" s="208"/>
      <c r="AK40" s="208"/>
      <c r="AL40" s="208"/>
      <c r="AM40" s="208"/>
      <c r="AN40" s="209"/>
      <c r="AO40" s="207" t="s">
        <v>49</v>
      </c>
      <c r="AP40" s="208"/>
      <c r="AQ40" s="208"/>
      <c r="AR40" s="208"/>
      <c r="AS40" s="209"/>
      <c r="AT40" s="207" t="s">
        <v>3</v>
      </c>
      <c r="AU40" s="208"/>
      <c r="AV40" s="208"/>
      <c r="AW40" s="208"/>
      <c r="AX40" s="208"/>
      <c r="AY40" s="208"/>
      <c r="AZ40" s="208"/>
      <c r="BA40" s="209"/>
      <c r="BB40" s="207" t="s">
        <v>49</v>
      </c>
      <c r="BC40" s="208"/>
      <c r="BD40" s="208"/>
      <c r="BE40" s="208"/>
      <c r="BF40" s="208"/>
      <c r="BG40" s="207" t="s">
        <v>53</v>
      </c>
      <c r="BH40" s="208"/>
      <c r="BI40" s="208"/>
      <c r="BJ40" s="208"/>
      <c r="BK40" s="208"/>
      <c r="BL40" s="208"/>
      <c r="BM40" s="209"/>
      <c r="BN40" s="207"/>
      <c r="BO40" s="208"/>
      <c r="BP40" s="208"/>
      <c r="BQ40" s="208"/>
      <c r="BR40" s="208"/>
      <c r="BS40" s="208"/>
      <c r="BT40" s="208"/>
      <c r="BU40" s="208"/>
      <c r="BV40" s="270"/>
      <c r="BW40" s="141"/>
      <c r="BX40" s="6"/>
      <c r="BY40" s="48" t="s">
        <v>92</v>
      </c>
      <c r="BZ40" s="11" t="s">
        <v>85</v>
      </c>
      <c r="CA40" s="7" t="s">
        <v>86</v>
      </c>
      <c r="CB40" s="7" t="s">
        <v>87</v>
      </c>
      <c r="CC40" s="7" t="s">
        <v>88</v>
      </c>
      <c r="CD40" s="7" t="s">
        <v>95</v>
      </c>
      <c r="CE40" s="7" t="s">
        <v>96</v>
      </c>
      <c r="CF40" s="17" t="s">
        <v>90</v>
      </c>
      <c r="CG40" s="49" t="e">
        <f>#REF!</f>
        <v>#REF!</v>
      </c>
      <c r="CH40" s="5" t="s">
        <v>107</v>
      </c>
    </row>
    <row r="41" spans="1:86" ht="29.25" hidden="1" customHeight="1" x14ac:dyDescent="0.15">
      <c r="B41" s="142"/>
      <c r="C41" s="143"/>
      <c r="D41" s="143"/>
      <c r="E41" s="143"/>
      <c r="F41" s="144"/>
      <c r="G41" s="145"/>
      <c r="H41" s="143"/>
      <c r="I41" s="143"/>
      <c r="J41" s="143"/>
      <c r="K41" s="143"/>
      <c r="L41" s="143"/>
      <c r="M41" s="143"/>
      <c r="N41" s="144"/>
      <c r="O41" s="145"/>
      <c r="P41" s="143"/>
      <c r="Q41" s="143"/>
      <c r="R41" s="144"/>
      <c r="S41" s="146"/>
      <c r="T41" s="147"/>
      <c r="U41" s="147"/>
      <c r="V41" s="147"/>
      <c r="W41" s="147"/>
      <c r="X41" s="147"/>
      <c r="Y41" s="148"/>
      <c r="Z41" s="145"/>
      <c r="AA41" s="143"/>
      <c r="AB41" s="143"/>
      <c r="AC41" s="143"/>
      <c r="AD41" s="143"/>
      <c r="AE41" s="143"/>
      <c r="AF41" s="144"/>
      <c r="AG41" s="145"/>
      <c r="AH41" s="143"/>
      <c r="AI41" s="143"/>
      <c r="AJ41" s="143"/>
      <c r="AK41" s="143"/>
      <c r="AL41" s="143"/>
      <c r="AM41" s="143"/>
      <c r="AN41" s="144"/>
      <c r="AO41" s="145"/>
      <c r="AP41" s="143"/>
      <c r="AQ41" s="143"/>
      <c r="AR41" s="143"/>
      <c r="AS41" s="144"/>
      <c r="AT41" s="145"/>
      <c r="AU41" s="143"/>
      <c r="AV41" s="143"/>
      <c r="AW41" s="143"/>
      <c r="AX41" s="143"/>
      <c r="AY41" s="143"/>
      <c r="AZ41" s="143"/>
      <c r="BA41" s="144"/>
      <c r="BB41" s="145"/>
      <c r="BC41" s="143"/>
      <c r="BD41" s="143"/>
      <c r="BE41" s="143"/>
      <c r="BF41" s="143"/>
      <c r="BG41" s="145"/>
      <c r="BH41" s="143"/>
      <c r="BI41" s="143"/>
      <c r="BJ41" s="143"/>
      <c r="BK41" s="143"/>
      <c r="BL41" s="143"/>
      <c r="BM41" s="144"/>
      <c r="BN41" s="145"/>
      <c r="BO41" s="143"/>
      <c r="BP41" s="143"/>
      <c r="BQ41" s="143"/>
      <c r="BR41" s="143"/>
      <c r="BS41" s="143"/>
      <c r="BT41" s="143"/>
      <c r="BU41" s="143"/>
      <c r="BV41" s="149"/>
      <c r="BW41" s="140"/>
      <c r="BY41" s="48"/>
      <c r="BZ41" s="11"/>
      <c r="CA41" s="7"/>
      <c r="CB41" s="7"/>
      <c r="CC41" s="7"/>
      <c r="CD41" s="7"/>
      <c r="CE41" s="7"/>
      <c r="CF41" s="8"/>
      <c r="CG41" s="50"/>
    </row>
    <row r="42" spans="1:86" ht="30" customHeight="1" x14ac:dyDescent="0.15">
      <c r="A42" s="5" t="str">
        <f>IF(B42=0,"",A32+1)</f>
        <v/>
      </c>
      <c r="B42" s="315"/>
      <c r="C42" s="316"/>
      <c r="D42" s="316"/>
      <c r="E42" s="316"/>
      <c r="F42" s="317"/>
      <c r="G42" s="201"/>
      <c r="H42" s="202"/>
      <c r="I42" s="202"/>
      <c r="J42" s="202"/>
      <c r="K42" s="202"/>
      <c r="L42" s="202"/>
      <c r="M42" s="202"/>
      <c r="N42" s="203"/>
      <c r="O42" s="198"/>
      <c r="P42" s="199"/>
      <c r="Q42" s="199"/>
      <c r="R42" s="200"/>
      <c r="S42" s="198"/>
      <c r="T42" s="199"/>
      <c r="U42" s="199"/>
      <c r="V42" s="199"/>
      <c r="W42" s="199"/>
      <c r="X42" s="199"/>
      <c r="Y42" s="200"/>
      <c r="Z42" s="198"/>
      <c r="AA42" s="199"/>
      <c r="AB42" s="199"/>
      <c r="AC42" s="199"/>
      <c r="AD42" s="199"/>
      <c r="AE42" s="199"/>
      <c r="AF42" s="200"/>
      <c r="AG42" s="201"/>
      <c r="AH42" s="202"/>
      <c r="AI42" s="202"/>
      <c r="AJ42" s="202"/>
      <c r="AK42" s="202"/>
      <c r="AL42" s="202"/>
      <c r="AM42" s="202"/>
      <c r="AN42" s="203"/>
      <c r="AO42" s="217" t="str">
        <f>IF(AG42=0,"",DATEDIF(G42,AG42,"Y"))</f>
        <v/>
      </c>
      <c r="AP42" s="218"/>
      <c r="AQ42" s="218"/>
      <c r="AR42" s="218"/>
      <c r="AS42" s="219"/>
      <c r="AT42" s="201"/>
      <c r="AU42" s="202"/>
      <c r="AV42" s="202"/>
      <c r="AW42" s="202"/>
      <c r="AX42" s="202"/>
      <c r="AY42" s="202"/>
      <c r="AZ42" s="202"/>
      <c r="BA42" s="203"/>
      <c r="BB42" s="217" t="str">
        <f>IF(AT42=0,"",DATEDIF(G42,AT42,"Y"))</f>
        <v/>
      </c>
      <c r="BC42" s="218"/>
      <c r="BD42" s="218"/>
      <c r="BE42" s="218"/>
      <c r="BF42" s="219"/>
      <c r="BG42" s="192"/>
      <c r="BH42" s="193"/>
      <c r="BI42" s="193"/>
      <c r="BJ42" s="193"/>
      <c r="BK42" s="193"/>
      <c r="BL42" s="193"/>
      <c r="BM42" s="194"/>
      <c r="BN42" s="195"/>
      <c r="BO42" s="196"/>
      <c r="BP42" s="196"/>
      <c r="BQ42" s="196"/>
      <c r="BR42" s="196"/>
      <c r="BS42" s="196"/>
      <c r="BT42" s="196"/>
      <c r="BU42" s="196"/>
      <c r="BV42" s="197"/>
      <c r="BW42" s="139" t="str">
        <f>IF(BY42+BZ42+CA42+CB42+CC42+CD42+CE42+CF42=8,"",IF(BY42+BZ42+CA42+CB42+CC42+CD42+CE42+CF42=0,"","未記入項目あり"))</f>
        <v/>
      </c>
      <c r="BX42" s="4"/>
      <c r="BY42" s="16">
        <f>IF(B42=0,0,1)</f>
        <v>0</v>
      </c>
      <c r="BZ42" s="7">
        <f>IF(G42=0,0,1)</f>
        <v>0</v>
      </c>
      <c r="CA42" s="7">
        <f>IF(O42=0,0,1)</f>
        <v>0</v>
      </c>
      <c r="CB42" s="7">
        <f>IF(S42=0,0,1)</f>
        <v>0</v>
      </c>
      <c r="CC42" s="7">
        <f>IF(Z42=0,0,1)</f>
        <v>0</v>
      </c>
      <c r="CD42" s="7">
        <f>IF(AG42=0,0,1)</f>
        <v>0</v>
      </c>
      <c r="CE42" s="7">
        <f>IF(AT42=0,0,1)</f>
        <v>0</v>
      </c>
      <c r="CF42" s="8">
        <f>IF(BG42=0,0,1)</f>
        <v>0</v>
      </c>
      <c r="CG42" s="51" t="s">
        <v>58</v>
      </c>
    </row>
    <row r="43" spans="1:86" ht="30" customHeight="1" x14ac:dyDescent="0.15">
      <c r="A43" s="5" t="str">
        <f t="shared" ref="A43:A66" si="12">IF(B43=0,"",A42+1)</f>
        <v/>
      </c>
      <c r="B43" s="315"/>
      <c r="C43" s="316"/>
      <c r="D43" s="316"/>
      <c r="E43" s="316"/>
      <c r="F43" s="317"/>
      <c r="G43" s="201"/>
      <c r="H43" s="202"/>
      <c r="I43" s="202"/>
      <c r="J43" s="202"/>
      <c r="K43" s="202"/>
      <c r="L43" s="202"/>
      <c r="M43" s="202"/>
      <c r="N43" s="203"/>
      <c r="O43" s="198"/>
      <c r="P43" s="199"/>
      <c r="Q43" s="199"/>
      <c r="R43" s="200"/>
      <c r="S43" s="198"/>
      <c r="T43" s="199"/>
      <c r="U43" s="199"/>
      <c r="V43" s="199"/>
      <c r="W43" s="199"/>
      <c r="X43" s="199"/>
      <c r="Y43" s="200"/>
      <c r="Z43" s="198"/>
      <c r="AA43" s="199"/>
      <c r="AB43" s="199"/>
      <c r="AC43" s="199"/>
      <c r="AD43" s="199"/>
      <c r="AE43" s="199"/>
      <c r="AF43" s="200"/>
      <c r="AG43" s="201"/>
      <c r="AH43" s="202"/>
      <c r="AI43" s="202"/>
      <c r="AJ43" s="202"/>
      <c r="AK43" s="202"/>
      <c r="AL43" s="202"/>
      <c r="AM43" s="202"/>
      <c r="AN43" s="203"/>
      <c r="AO43" s="217" t="str">
        <f>IF(AG43=0,"",DATEDIF(G43,AG43,"Y"))</f>
        <v/>
      </c>
      <c r="AP43" s="218"/>
      <c r="AQ43" s="218"/>
      <c r="AR43" s="218"/>
      <c r="AS43" s="219"/>
      <c r="AT43" s="201"/>
      <c r="AU43" s="202"/>
      <c r="AV43" s="202"/>
      <c r="AW43" s="202"/>
      <c r="AX43" s="202"/>
      <c r="AY43" s="202"/>
      <c r="AZ43" s="202"/>
      <c r="BA43" s="203"/>
      <c r="BB43" s="217" t="str">
        <f t="shared" ref="BB43:BB66" si="13">IF(AT43=0,"",DATEDIF(G43,AT43,"Y"))</f>
        <v/>
      </c>
      <c r="BC43" s="218"/>
      <c r="BD43" s="218"/>
      <c r="BE43" s="218"/>
      <c r="BF43" s="219"/>
      <c r="BG43" s="192"/>
      <c r="BH43" s="193"/>
      <c r="BI43" s="193"/>
      <c r="BJ43" s="193"/>
      <c r="BK43" s="193"/>
      <c r="BL43" s="193"/>
      <c r="BM43" s="194"/>
      <c r="BN43" s="195"/>
      <c r="BO43" s="196"/>
      <c r="BP43" s="196"/>
      <c r="BQ43" s="196"/>
      <c r="BR43" s="196"/>
      <c r="BS43" s="196"/>
      <c r="BT43" s="196"/>
      <c r="BU43" s="196"/>
      <c r="BV43" s="197"/>
      <c r="BW43" s="139" t="str">
        <f t="shared" ref="BW43:BW66" si="14">IF(BY43+BZ43+CA43+CB43+CC43+CD43+CE43+CF43=8,"",IF(BY43+BZ43+CA43+CB43+CC43+CD43+CE43+CF43=0,"","未記入項目あり"))</f>
        <v/>
      </c>
      <c r="BX43" s="4"/>
      <c r="BY43" s="16">
        <f t="shared" ref="BY43:BY66" si="15">IF(B43=0,0,1)</f>
        <v>0</v>
      </c>
      <c r="BZ43" s="7">
        <f t="shared" ref="BZ43:BZ66" si="16">IF(G43=0,0,1)</f>
        <v>0</v>
      </c>
      <c r="CA43" s="7">
        <f t="shared" ref="CA43:CA66" si="17">IF(O43=0,0,1)</f>
        <v>0</v>
      </c>
      <c r="CB43" s="7">
        <f t="shared" ref="CB43:CB66" si="18">IF(S43=0,0,1)</f>
        <v>0</v>
      </c>
      <c r="CC43" s="7">
        <f t="shared" ref="CC43:CC66" si="19">IF(Z43=0,0,1)</f>
        <v>0</v>
      </c>
      <c r="CD43" s="7">
        <f t="shared" ref="CD43:CD66" si="20">IF(AG43=0,0,1)</f>
        <v>0</v>
      </c>
      <c r="CE43" s="7">
        <f t="shared" ref="CE43:CE66" si="21">IF(AT43=0,0,1)</f>
        <v>0</v>
      </c>
      <c r="CF43" s="8">
        <f t="shared" ref="CF43:CF66" si="22">IF(BG43=0,0,1)</f>
        <v>0</v>
      </c>
      <c r="CG43" s="52" t="s">
        <v>59</v>
      </c>
    </row>
    <row r="44" spans="1:86" ht="30" customHeight="1" x14ac:dyDescent="0.15">
      <c r="A44" s="5" t="str">
        <f t="shared" si="12"/>
        <v/>
      </c>
      <c r="B44" s="315"/>
      <c r="C44" s="316"/>
      <c r="D44" s="316"/>
      <c r="E44" s="316"/>
      <c r="F44" s="317"/>
      <c r="G44" s="201"/>
      <c r="H44" s="202"/>
      <c r="I44" s="202"/>
      <c r="J44" s="202"/>
      <c r="K44" s="202"/>
      <c r="L44" s="202"/>
      <c r="M44" s="202"/>
      <c r="N44" s="203"/>
      <c r="O44" s="198"/>
      <c r="P44" s="199"/>
      <c r="Q44" s="199"/>
      <c r="R44" s="200"/>
      <c r="S44" s="198"/>
      <c r="T44" s="199"/>
      <c r="U44" s="199"/>
      <c r="V44" s="199"/>
      <c r="W44" s="199"/>
      <c r="X44" s="199"/>
      <c r="Y44" s="200"/>
      <c r="Z44" s="198"/>
      <c r="AA44" s="199"/>
      <c r="AB44" s="199"/>
      <c r="AC44" s="199"/>
      <c r="AD44" s="199"/>
      <c r="AE44" s="199"/>
      <c r="AF44" s="200"/>
      <c r="AG44" s="201"/>
      <c r="AH44" s="202"/>
      <c r="AI44" s="202"/>
      <c r="AJ44" s="202"/>
      <c r="AK44" s="202"/>
      <c r="AL44" s="202"/>
      <c r="AM44" s="202"/>
      <c r="AN44" s="203"/>
      <c r="AO44" s="217" t="str">
        <f t="shared" ref="AO44:AO66" si="23">IF(AG44=0,"",DATEDIF(G44,AG44,"Y"))</f>
        <v/>
      </c>
      <c r="AP44" s="218"/>
      <c r="AQ44" s="218"/>
      <c r="AR44" s="218"/>
      <c r="AS44" s="219"/>
      <c r="AT44" s="201"/>
      <c r="AU44" s="202"/>
      <c r="AV44" s="202"/>
      <c r="AW44" s="202"/>
      <c r="AX44" s="202"/>
      <c r="AY44" s="202"/>
      <c r="AZ44" s="202"/>
      <c r="BA44" s="203"/>
      <c r="BB44" s="217" t="str">
        <f t="shared" si="13"/>
        <v/>
      </c>
      <c r="BC44" s="218"/>
      <c r="BD44" s="218"/>
      <c r="BE44" s="218"/>
      <c r="BF44" s="219"/>
      <c r="BG44" s="192"/>
      <c r="BH44" s="193"/>
      <c r="BI44" s="193"/>
      <c r="BJ44" s="193"/>
      <c r="BK44" s="193"/>
      <c r="BL44" s="193"/>
      <c r="BM44" s="194"/>
      <c r="BN44" s="195"/>
      <c r="BO44" s="196"/>
      <c r="BP44" s="196"/>
      <c r="BQ44" s="196"/>
      <c r="BR44" s="196"/>
      <c r="BS44" s="196"/>
      <c r="BT44" s="196"/>
      <c r="BU44" s="196"/>
      <c r="BV44" s="197"/>
      <c r="BW44" s="139" t="str">
        <f t="shared" si="14"/>
        <v/>
      </c>
      <c r="BX44" s="4"/>
      <c r="BY44" s="16">
        <f t="shared" si="15"/>
        <v>0</v>
      </c>
      <c r="BZ44" s="7">
        <f t="shared" si="16"/>
        <v>0</v>
      </c>
      <c r="CA44" s="7">
        <f t="shared" si="17"/>
        <v>0</v>
      </c>
      <c r="CB44" s="7">
        <f t="shared" si="18"/>
        <v>0</v>
      </c>
      <c r="CC44" s="7">
        <f t="shared" si="19"/>
        <v>0</v>
      </c>
      <c r="CD44" s="7">
        <f t="shared" si="20"/>
        <v>0</v>
      </c>
      <c r="CE44" s="7">
        <f t="shared" si="21"/>
        <v>0</v>
      </c>
      <c r="CF44" s="8">
        <f t="shared" si="22"/>
        <v>0</v>
      </c>
      <c r="CG44" s="52" t="s">
        <v>60</v>
      </c>
    </row>
    <row r="45" spans="1:86" ht="30" customHeight="1" x14ac:dyDescent="0.15">
      <c r="A45" s="5" t="str">
        <f t="shared" si="12"/>
        <v/>
      </c>
      <c r="B45" s="315"/>
      <c r="C45" s="316"/>
      <c r="D45" s="316"/>
      <c r="E45" s="316"/>
      <c r="F45" s="317"/>
      <c r="G45" s="201"/>
      <c r="H45" s="202"/>
      <c r="I45" s="202"/>
      <c r="J45" s="202"/>
      <c r="K45" s="202"/>
      <c r="L45" s="202"/>
      <c r="M45" s="202"/>
      <c r="N45" s="203"/>
      <c r="O45" s="198"/>
      <c r="P45" s="199"/>
      <c r="Q45" s="199"/>
      <c r="R45" s="200"/>
      <c r="S45" s="198"/>
      <c r="T45" s="199"/>
      <c r="U45" s="199"/>
      <c r="V45" s="199"/>
      <c r="W45" s="199"/>
      <c r="X45" s="199"/>
      <c r="Y45" s="200"/>
      <c r="Z45" s="198"/>
      <c r="AA45" s="199"/>
      <c r="AB45" s="199"/>
      <c r="AC45" s="199"/>
      <c r="AD45" s="199"/>
      <c r="AE45" s="199"/>
      <c r="AF45" s="200"/>
      <c r="AG45" s="201"/>
      <c r="AH45" s="202"/>
      <c r="AI45" s="202"/>
      <c r="AJ45" s="202"/>
      <c r="AK45" s="202"/>
      <c r="AL45" s="202"/>
      <c r="AM45" s="202"/>
      <c r="AN45" s="203"/>
      <c r="AO45" s="217" t="str">
        <f t="shared" si="23"/>
        <v/>
      </c>
      <c r="AP45" s="218"/>
      <c r="AQ45" s="218"/>
      <c r="AR45" s="218"/>
      <c r="AS45" s="219"/>
      <c r="AT45" s="201"/>
      <c r="AU45" s="202"/>
      <c r="AV45" s="202"/>
      <c r="AW45" s="202"/>
      <c r="AX45" s="202"/>
      <c r="AY45" s="202"/>
      <c r="AZ45" s="202"/>
      <c r="BA45" s="203"/>
      <c r="BB45" s="217" t="str">
        <f t="shared" si="13"/>
        <v/>
      </c>
      <c r="BC45" s="218"/>
      <c r="BD45" s="218"/>
      <c r="BE45" s="218"/>
      <c r="BF45" s="219"/>
      <c r="BG45" s="192"/>
      <c r="BH45" s="193"/>
      <c r="BI45" s="193"/>
      <c r="BJ45" s="193"/>
      <c r="BK45" s="193"/>
      <c r="BL45" s="193"/>
      <c r="BM45" s="194"/>
      <c r="BN45" s="195"/>
      <c r="BO45" s="196"/>
      <c r="BP45" s="196"/>
      <c r="BQ45" s="196"/>
      <c r="BR45" s="196"/>
      <c r="BS45" s="196"/>
      <c r="BT45" s="196"/>
      <c r="BU45" s="196"/>
      <c r="BV45" s="197"/>
      <c r="BW45" s="139" t="str">
        <f t="shared" si="14"/>
        <v/>
      </c>
      <c r="BX45" s="4"/>
      <c r="BY45" s="16">
        <f t="shared" si="15"/>
        <v>0</v>
      </c>
      <c r="BZ45" s="7">
        <f t="shared" si="16"/>
        <v>0</v>
      </c>
      <c r="CA45" s="7">
        <f t="shared" si="17"/>
        <v>0</v>
      </c>
      <c r="CB45" s="7">
        <f t="shared" si="18"/>
        <v>0</v>
      </c>
      <c r="CC45" s="7">
        <f t="shared" si="19"/>
        <v>0</v>
      </c>
      <c r="CD45" s="7">
        <f t="shared" si="20"/>
        <v>0</v>
      </c>
      <c r="CE45" s="7">
        <f t="shared" si="21"/>
        <v>0</v>
      </c>
      <c r="CF45" s="8">
        <f t="shared" si="22"/>
        <v>0</v>
      </c>
      <c r="CG45" s="52" t="s">
        <v>75</v>
      </c>
    </row>
    <row r="46" spans="1:86" ht="30" customHeight="1" x14ac:dyDescent="0.15">
      <c r="A46" s="5" t="str">
        <f t="shared" si="12"/>
        <v/>
      </c>
      <c r="B46" s="315"/>
      <c r="C46" s="316"/>
      <c r="D46" s="316"/>
      <c r="E46" s="316"/>
      <c r="F46" s="317"/>
      <c r="G46" s="201"/>
      <c r="H46" s="202"/>
      <c r="I46" s="202"/>
      <c r="J46" s="202"/>
      <c r="K46" s="202"/>
      <c r="L46" s="202"/>
      <c r="M46" s="202"/>
      <c r="N46" s="203"/>
      <c r="O46" s="198"/>
      <c r="P46" s="199"/>
      <c r="Q46" s="199"/>
      <c r="R46" s="200"/>
      <c r="S46" s="198"/>
      <c r="T46" s="199"/>
      <c r="U46" s="199"/>
      <c r="V46" s="199"/>
      <c r="W46" s="199"/>
      <c r="X46" s="199"/>
      <c r="Y46" s="200"/>
      <c r="Z46" s="198"/>
      <c r="AA46" s="199"/>
      <c r="AB46" s="199"/>
      <c r="AC46" s="199"/>
      <c r="AD46" s="199"/>
      <c r="AE46" s="199"/>
      <c r="AF46" s="200"/>
      <c r="AG46" s="201"/>
      <c r="AH46" s="202"/>
      <c r="AI46" s="202"/>
      <c r="AJ46" s="202"/>
      <c r="AK46" s="202"/>
      <c r="AL46" s="202"/>
      <c r="AM46" s="202"/>
      <c r="AN46" s="203"/>
      <c r="AO46" s="217" t="str">
        <f t="shared" si="23"/>
        <v/>
      </c>
      <c r="AP46" s="218"/>
      <c r="AQ46" s="218"/>
      <c r="AR46" s="218"/>
      <c r="AS46" s="219"/>
      <c r="AT46" s="201"/>
      <c r="AU46" s="202"/>
      <c r="AV46" s="202"/>
      <c r="AW46" s="202"/>
      <c r="AX46" s="202"/>
      <c r="AY46" s="202"/>
      <c r="AZ46" s="202"/>
      <c r="BA46" s="203"/>
      <c r="BB46" s="217" t="str">
        <f t="shared" si="13"/>
        <v/>
      </c>
      <c r="BC46" s="218"/>
      <c r="BD46" s="218"/>
      <c r="BE46" s="218"/>
      <c r="BF46" s="219"/>
      <c r="BG46" s="192"/>
      <c r="BH46" s="193"/>
      <c r="BI46" s="193"/>
      <c r="BJ46" s="193"/>
      <c r="BK46" s="193"/>
      <c r="BL46" s="193"/>
      <c r="BM46" s="194"/>
      <c r="BN46" s="195"/>
      <c r="BO46" s="196"/>
      <c r="BP46" s="196"/>
      <c r="BQ46" s="196"/>
      <c r="BR46" s="196"/>
      <c r="BS46" s="196"/>
      <c r="BT46" s="196"/>
      <c r="BU46" s="196"/>
      <c r="BV46" s="197"/>
      <c r="BW46" s="139" t="str">
        <f t="shared" si="14"/>
        <v/>
      </c>
      <c r="BX46" s="4"/>
      <c r="BY46" s="16">
        <f t="shared" si="15"/>
        <v>0</v>
      </c>
      <c r="BZ46" s="7">
        <f t="shared" si="16"/>
        <v>0</v>
      </c>
      <c r="CA46" s="7">
        <f t="shared" si="17"/>
        <v>0</v>
      </c>
      <c r="CB46" s="7">
        <f t="shared" si="18"/>
        <v>0</v>
      </c>
      <c r="CC46" s="7">
        <f t="shared" si="19"/>
        <v>0</v>
      </c>
      <c r="CD46" s="7">
        <f t="shared" si="20"/>
        <v>0</v>
      </c>
      <c r="CE46" s="7">
        <f t="shared" si="21"/>
        <v>0</v>
      </c>
      <c r="CF46" s="8">
        <f t="shared" si="22"/>
        <v>0</v>
      </c>
      <c r="CG46" s="52" t="s">
        <v>79</v>
      </c>
    </row>
    <row r="47" spans="1:86" ht="30" customHeight="1" x14ac:dyDescent="0.15">
      <c r="A47" s="5" t="str">
        <f t="shared" si="12"/>
        <v/>
      </c>
      <c r="B47" s="315"/>
      <c r="C47" s="316"/>
      <c r="D47" s="316"/>
      <c r="E47" s="316"/>
      <c r="F47" s="317"/>
      <c r="G47" s="201"/>
      <c r="H47" s="202"/>
      <c r="I47" s="202"/>
      <c r="J47" s="202"/>
      <c r="K47" s="202"/>
      <c r="L47" s="202"/>
      <c r="M47" s="202"/>
      <c r="N47" s="203"/>
      <c r="O47" s="198"/>
      <c r="P47" s="199"/>
      <c r="Q47" s="199"/>
      <c r="R47" s="200"/>
      <c r="S47" s="198"/>
      <c r="T47" s="199"/>
      <c r="U47" s="199"/>
      <c r="V47" s="199"/>
      <c r="W47" s="199"/>
      <c r="X47" s="199"/>
      <c r="Y47" s="200"/>
      <c r="Z47" s="198"/>
      <c r="AA47" s="199"/>
      <c r="AB47" s="199"/>
      <c r="AC47" s="199"/>
      <c r="AD47" s="199"/>
      <c r="AE47" s="199"/>
      <c r="AF47" s="200"/>
      <c r="AG47" s="201"/>
      <c r="AH47" s="202"/>
      <c r="AI47" s="202"/>
      <c r="AJ47" s="202"/>
      <c r="AK47" s="202"/>
      <c r="AL47" s="202"/>
      <c r="AM47" s="202"/>
      <c r="AN47" s="203"/>
      <c r="AO47" s="217" t="str">
        <f t="shared" si="23"/>
        <v/>
      </c>
      <c r="AP47" s="218"/>
      <c r="AQ47" s="218"/>
      <c r="AR47" s="218"/>
      <c r="AS47" s="219"/>
      <c r="AT47" s="201"/>
      <c r="AU47" s="202"/>
      <c r="AV47" s="202"/>
      <c r="AW47" s="202"/>
      <c r="AX47" s="202"/>
      <c r="AY47" s="202"/>
      <c r="AZ47" s="202"/>
      <c r="BA47" s="203"/>
      <c r="BB47" s="217" t="str">
        <f t="shared" si="13"/>
        <v/>
      </c>
      <c r="BC47" s="218"/>
      <c r="BD47" s="218"/>
      <c r="BE47" s="218"/>
      <c r="BF47" s="219"/>
      <c r="BG47" s="192"/>
      <c r="BH47" s="193"/>
      <c r="BI47" s="193"/>
      <c r="BJ47" s="193"/>
      <c r="BK47" s="193"/>
      <c r="BL47" s="193"/>
      <c r="BM47" s="194"/>
      <c r="BN47" s="195"/>
      <c r="BO47" s="196"/>
      <c r="BP47" s="196"/>
      <c r="BQ47" s="196"/>
      <c r="BR47" s="196"/>
      <c r="BS47" s="196"/>
      <c r="BT47" s="196"/>
      <c r="BU47" s="196"/>
      <c r="BV47" s="197"/>
      <c r="BW47" s="139" t="str">
        <f t="shared" si="14"/>
        <v/>
      </c>
      <c r="BX47" s="4"/>
      <c r="BY47" s="16">
        <f t="shared" si="15"/>
        <v>0</v>
      </c>
      <c r="BZ47" s="7">
        <f t="shared" si="16"/>
        <v>0</v>
      </c>
      <c r="CA47" s="7">
        <f t="shared" si="17"/>
        <v>0</v>
      </c>
      <c r="CB47" s="7">
        <f t="shared" si="18"/>
        <v>0</v>
      </c>
      <c r="CC47" s="7">
        <f t="shared" si="19"/>
        <v>0</v>
      </c>
      <c r="CD47" s="7">
        <f t="shared" si="20"/>
        <v>0</v>
      </c>
      <c r="CE47" s="7">
        <f t="shared" si="21"/>
        <v>0</v>
      </c>
      <c r="CF47" s="8">
        <f t="shared" si="22"/>
        <v>0</v>
      </c>
      <c r="CG47" s="52" t="s">
        <v>62</v>
      </c>
    </row>
    <row r="48" spans="1:86" ht="30" customHeight="1" x14ac:dyDescent="0.15">
      <c r="A48" s="5" t="str">
        <f t="shared" si="12"/>
        <v/>
      </c>
      <c r="B48" s="315"/>
      <c r="C48" s="316"/>
      <c r="D48" s="316"/>
      <c r="E48" s="316"/>
      <c r="F48" s="317"/>
      <c r="G48" s="201"/>
      <c r="H48" s="202"/>
      <c r="I48" s="202"/>
      <c r="J48" s="202"/>
      <c r="K48" s="202"/>
      <c r="L48" s="202"/>
      <c r="M48" s="202"/>
      <c r="N48" s="203"/>
      <c r="O48" s="198"/>
      <c r="P48" s="199"/>
      <c r="Q48" s="199"/>
      <c r="R48" s="200"/>
      <c r="S48" s="198"/>
      <c r="T48" s="199"/>
      <c r="U48" s="199"/>
      <c r="V48" s="199"/>
      <c r="W48" s="199"/>
      <c r="X48" s="199"/>
      <c r="Y48" s="200"/>
      <c r="Z48" s="198"/>
      <c r="AA48" s="199"/>
      <c r="AB48" s="199"/>
      <c r="AC48" s="199"/>
      <c r="AD48" s="199"/>
      <c r="AE48" s="199"/>
      <c r="AF48" s="200"/>
      <c r="AG48" s="201"/>
      <c r="AH48" s="202"/>
      <c r="AI48" s="202"/>
      <c r="AJ48" s="202"/>
      <c r="AK48" s="202"/>
      <c r="AL48" s="202"/>
      <c r="AM48" s="202"/>
      <c r="AN48" s="203"/>
      <c r="AO48" s="217" t="str">
        <f t="shared" si="23"/>
        <v/>
      </c>
      <c r="AP48" s="218"/>
      <c r="AQ48" s="218"/>
      <c r="AR48" s="218"/>
      <c r="AS48" s="219"/>
      <c r="AT48" s="201"/>
      <c r="AU48" s="202"/>
      <c r="AV48" s="202"/>
      <c r="AW48" s="202"/>
      <c r="AX48" s="202"/>
      <c r="AY48" s="202"/>
      <c r="AZ48" s="202"/>
      <c r="BA48" s="203"/>
      <c r="BB48" s="217" t="str">
        <f t="shared" si="13"/>
        <v/>
      </c>
      <c r="BC48" s="218"/>
      <c r="BD48" s="218"/>
      <c r="BE48" s="218"/>
      <c r="BF48" s="219"/>
      <c r="BG48" s="192"/>
      <c r="BH48" s="193"/>
      <c r="BI48" s="193"/>
      <c r="BJ48" s="193"/>
      <c r="BK48" s="193"/>
      <c r="BL48" s="193"/>
      <c r="BM48" s="194"/>
      <c r="BN48" s="195"/>
      <c r="BO48" s="196"/>
      <c r="BP48" s="196"/>
      <c r="BQ48" s="196"/>
      <c r="BR48" s="196"/>
      <c r="BS48" s="196"/>
      <c r="BT48" s="196"/>
      <c r="BU48" s="196"/>
      <c r="BV48" s="197"/>
      <c r="BW48" s="139" t="str">
        <f t="shared" si="14"/>
        <v/>
      </c>
      <c r="BX48" s="4"/>
      <c r="BY48" s="16">
        <f t="shared" si="15"/>
        <v>0</v>
      </c>
      <c r="BZ48" s="7">
        <f t="shared" si="16"/>
        <v>0</v>
      </c>
      <c r="CA48" s="7">
        <f t="shared" si="17"/>
        <v>0</v>
      </c>
      <c r="CB48" s="7">
        <f t="shared" si="18"/>
        <v>0</v>
      </c>
      <c r="CC48" s="7">
        <f t="shared" si="19"/>
        <v>0</v>
      </c>
      <c r="CD48" s="7">
        <f t="shared" si="20"/>
        <v>0</v>
      </c>
      <c r="CE48" s="7">
        <f t="shared" si="21"/>
        <v>0</v>
      </c>
      <c r="CF48" s="8">
        <f t="shared" si="22"/>
        <v>0</v>
      </c>
      <c r="CG48" s="52" t="s">
        <v>63</v>
      </c>
    </row>
    <row r="49" spans="1:85" ht="30" customHeight="1" x14ac:dyDescent="0.15">
      <c r="A49" s="5" t="str">
        <f t="shared" si="12"/>
        <v/>
      </c>
      <c r="B49" s="315"/>
      <c r="C49" s="316"/>
      <c r="D49" s="316"/>
      <c r="E49" s="316"/>
      <c r="F49" s="317"/>
      <c r="G49" s="201"/>
      <c r="H49" s="202"/>
      <c r="I49" s="202"/>
      <c r="J49" s="202"/>
      <c r="K49" s="202"/>
      <c r="L49" s="202"/>
      <c r="M49" s="202"/>
      <c r="N49" s="203"/>
      <c r="O49" s="198"/>
      <c r="P49" s="199"/>
      <c r="Q49" s="199"/>
      <c r="R49" s="200"/>
      <c r="S49" s="198"/>
      <c r="T49" s="199"/>
      <c r="U49" s="199"/>
      <c r="V49" s="199"/>
      <c r="W49" s="199"/>
      <c r="X49" s="199"/>
      <c r="Y49" s="200"/>
      <c r="Z49" s="198"/>
      <c r="AA49" s="199"/>
      <c r="AB49" s="199"/>
      <c r="AC49" s="199"/>
      <c r="AD49" s="199"/>
      <c r="AE49" s="199"/>
      <c r="AF49" s="200"/>
      <c r="AG49" s="201"/>
      <c r="AH49" s="202"/>
      <c r="AI49" s="202"/>
      <c r="AJ49" s="202"/>
      <c r="AK49" s="202"/>
      <c r="AL49" s="202"/>
      <c r="AM49" s="202"/>
      <c r="AN49" s="203"/>
      <c r="AO49" s="217" t="str">
        <f t="shared" si="23"/>
        <v/>
      </c>
      <c r="AP49" s="218"/>
      <c r="AQ49" s="218"/>
      <c r="AR49" s="218"/>
      <c r="AS49" s="219"/>
      <c r="AT49" s="201"/>
      <c r="AU49" s="202"/>
      <c r="AV49" s="202"/>
      <c r="AW49" s="202"/>
      <c r="AX49" s="202"/>
      <c r="AY49" s="202"/>
      <c r="AZ49" s="202"/>
      <c r="BA49" s="203"/>
      <c r="BB49" s="217" t="str">
        <f t="shared" si="13"/>
        <v/>
      </c>
      <c r="BC49" s="218"/>
      <c r="BD49" s="218"/>
      <c r="BE49" s="218"/>
      <c r="BF49" s="219"/>
      <c r="BG49" s="192"/>
      <c r="BH49" s="193"/>
      <c r="BI49" s="193"/>
      <c r="BJ49" s="193"/>
      <c r="BK49" s="193"/>
      <c r="BL49" s="193"/>
      <c r="BM49" s="194"/>
      <c r="BN49" s="195"/>
      <c r="BO49" s="196"/>
      <c r="BP49" s="196"/>
      <c r="BQ49" s="196"/>
      <c r="BR49" s="196"/>
      <c r="BS49" s="196"/>
      <c r="BT49" s="196"/>
      <c r="BU49" s="196"/>
      <c r="BV49" s="197"/>
      <c r="BW49" s="139" t="str">
        <f t="shared" si="14"/>
        <v/>
      </c>
      <c r="BX49" s="4"/>
      <c r="BY49" s="16">
        <f t="shared" si="15"/>
        <v>0</v>
      </c>
      <c r="BZ49" s="7">
        <f t="shared" si="16"/>
        <v>0</v>
      </c>
      <c r="CA49" s="7">
        <f t="shared" si="17"/>
        <v>0</v>
      </c>
      <c r="CB49" s="7">
        <f t="shared" si="18"/>
        <v>0</v>
      </c>
      <c r="CC49" s="7">
        <f t="shared" si="19"/>
        <v>0</v>
      </c>
      <c r="CD49" s="7">
        <f t="shared" si="20"/>
        <v>0</v>
      </c>
      <c r="CE49" s="7">
        <f t="shared" si="21"/>
        <v>0</v>
      </c>
      <c r="CF49" s="8">
        <f t="shared" si="22"/>
        <v>0</v>
      </c>
      <c r="CG49" s="52" t="s">
        <v>64</v>
      </c>
    </row>
    <row r="50" spans="1:85" ht="30" customHeight="1" x14ac:dyDescent="0.15">
      <c r="A50" s="5" t="str">
        <f t="shared" si="12"/>
        <v/>
      </c>
      <c r="B50" s="315"/>
      <c r="C50" s="316"/>
      <c r="D50" s="316"/>
      <c r="E50" s="316"/>
      <c r="F50" s="317"/>
      <c r="G50" s="201"/>
      <c r="H50" s="202"/>
      <c r="I50" s="202"/>
      <c r="J50" s="202"/>
      <c r="K50" s="202"/>
      <c r="L50" s="202"/>
      <c r="M50" s="202"/>
      <c r="N50" s="203"/>
      <c r="O50" s="198"/>
      <c r="P50" s="199"/>
      <c r="Q50" s="199"/>
      <c r="R50" s="200"/>
      <c r="S50" s="198"/>
      <c r="T50" s="199"/>
      <c r="U50" s="199"/>
      <c r="V50" s="199"/>
      <c r="W50" s="199"/>
      <c r="X50" s="199"/>
      <c r="Y50" s="200"/>
      <c r="Z50" s="198"/>
      <c r="AA50" s="199"/>
      <c r="AB50" s="199"/>
      <c r="AC50" s="199"/>
      <c r="AD50" s="199"/>
      <c r="AE50" s="199"/>
      <c r="AF50" s="200"/>
      <c r="AG50" s="201"/>
      <c r="AH50" s="202"/>
      <c r="AI50" s="202"/>
      <c r="AJ50" s="202"/>
      <c r="AK50" s="202"/>
      <c r="AL50" s="202"/>
      <c r="AM50" s="202"/>
      <c r="AN50" s="203"/>
      <c r="AO50" s="217" t="str">
        <f t="shared" si="23"/>
        <v/>
      </c>
      <c r="AP50" s="218"/>
      <c r="AQ50" s="218"/>
      <c r="AR50" s="218"/>
      <c r="AS50" s="219"/>
      <c r="AT50" s="201"/>
      <c r="AU50" s="202"/>
      <c r="AV50" s="202"/>
      <c r="AW50" s="202"/>
      <c r="AX50" s="202"/>
      <c r="AY50" s="202"/>
      <c r="AZ50" s="202"/>
      <c r="BA50" s="203"/>
      <c r="BB50" s="217" t="str">
        <f t="shared" si="13"/>
        <v/>
      </c>
      <c r="BC50" s="218"/>
      <c r="BD50" s="218"/>
      <c r="BE50" s="218"/>
      <c r="BF50" s="219"/>
      <c r="BG50" s="192"/>
      <c r="BH50" s="193"/>
      <c r="BI50" s="193"/>
      <c r="BJ50" s="193"/>
      <c r="BK50" s="193"/>
      <c r="BL50" s="193"/>
      <c r="BM50" s="194"/>
      <c r="BN50" s="195"/>
      <c r="BO50" s="196"/>
      <c r="BP50" s="196"/>
      <c r="BQ50" s="196"/>
      <c r="BR50" s="196"/>
      <c r="BS50" s="196"/>
      <c r="BT50" s="196"/>
      <c r="BU50" s="196"/>
      <c r="BV50" s="197"/>
      <c r="BW50" s="139" t="str">
        <f t="shared" si="14"/>
        <v/>
      </c>
      <c r="BX50" s="4"/>
      <c r="BY50" s="16">
        <f t="shared" si="15"/>
        <v>0</v>
      </c>
      <c r="BZ50" s="7">
        <f t="shared" si="16"/>
        <v>0</v>
      </c>
      <c r="CA50" s="7">
        <f t="shared" si="17"/>
        <v>0</v>
      </c>
      <c r="CB50" s="7">
        <f t="shared" si="18"/>
        <v>0</v>
      </c>
      <c r="CC50" s="7">
        <f t="shared" si="19"/>
        <v>0</v>
      </c>
      <c r="CD50" s="7">
        <f t="shared" si="20"/>
        <v>0</v>
      </c>
      <c r="CE50" s="7">
        <f t="shared" si="21"/>
        <v>0</v>
      </c>
      <c r="CF50" s="8">
        <f t="shared" si="22"/>
        <v>0</v>
      </c>
      <c r="CG50" s="52" t="s">
        <v>65</v>
      </c>
    </row>
    <row r="51" spans="1:85" ht="30" customHeight="1" x14ac:dyDescent="0.15">
      <c r="A51" s="5" t="str">
        <f t="shared" si="12"/>
        <v/>
      </c>
      <c r="B51" s="315"/>
      <c r="C51" s="316"/>
      <c r="D51" s="316"/>
      <c r="E51" s="316"/>
      <c r="F51" s="317"/>
      <c r="G51" s="201"/>
      <c r="H51" s="202"/>
      <c r="I51" s="202"/>
      <c r="J51" s="202"/>
      <c r="K51" s="202"/>
      <c r="L51" s="202"/>
      <c r="M51" s="202"/>
      <c r="N51" s="203"/>
      <c r="O51" s="198"/>
      <c r="P51" s="199"/>
      <c r="Q51" s="199"/>
      <c r="R51" s="200"/>
      <c r="S51" s="198"/>
      <c r="T51" s="199"/>
      <c r="U51" s="199"/>
      <c r="V51" s="199"/>
      <c r="W51" s="199"/>
      <c r="X51" s="199"/>
      <c r="Y51" s="200"/>
      <c r="Z51" s="198"/>
      <c r="AA51" s="199"/>
      <c r="AB51" s="199"/>
      <c r="AC51" s="199"/>
      <c r="AD51" s="199"/>
      <c r="AE51" s="199"/>
      <c r="AF51" s="200"/>
      <c r="AG51" s="201"/>
      <c r="AH51" s="202"/>
      <c r="AI51" s="202"/>
      <c r="AJ51" s="202"/>
      <c r="AK51" s="202"/>
      <c r="AL51" s="202"/>
      <c r="AM51" s="202"/>
      <c r="AN51" s="203"/>
      <c r="AO51" s="217" t="str">
        <f t="shared" si="23"/>
        <v/>
      </c>
      <c r="AP51" s="218"/>
      <c r="AQ51" s="218"/>
      <c r="AR51" s="218"/>
      <c r="AS51" s="219"/>
      <c r="AT51" s="201"/>
      <c r="AU51" s="202"/>
      <c r="AV51" s="202"/>
      <c r="AW51" s="202"/>
      <c r="AX51" s="202"/>
      <c r="AY51" s="202"/>
      <c r="AZ51" s="202"/>
      <c r="BA51" s="203"/>
      <c r="BB51" s="217" t="str">
        <f t="shared" si="13"/>
        <v/>
      </c>
      <c r="BC51" s="218"/>
      <c r="BD51" s="218"/>
      <c r="BE51" s="218"/>
      <c r="BF51" s="219"/>
      <c r="BG51" s="192"/>
      <c r="BH51" s="193"/>
      <c r="BI51" s="193"/>
      <c r="BJ51" s="193"/>
      <c r="BK51" s="193"/>
      <c r="BL51" s="193"/>
      <c r="BM51" s="194"/>
      <c r="BN51" s="195"/>
      <c r="BO51" s="196"/>
      <c r="BP51" s="196"/>
      <c r="BQ51" s="196"/>
      <c r="BR51" s="196"/>
      <c r="BS51" s="196"/>
      <c r="BT51" s="196"/>
      <c r="BU51" s="196"/>
      <c r="BV51" s="197"/>
      <c r="BW51" s="139" t="str">
        <f t="shared" si="14"/>
        <v/>
      </c>
      <c r="BX51" s="4"/>
      <c r="BY51" s="16">
        <f t="shared" si="15"/>
        <v>0</v>
      </c>
      <c r="BZ51" s="7">
        <f t="shared" si="16"/>
        <v>0</v>
      </c>
      <c r="CA51" s="7">
        <f t="shared" si="17"/>
        <v>0</v>
      </c>
      <c r="CB51" s="7">
        <f t="shared" si="18"/>
        <v>0</v>
      </c>
      <c r="CC51" s="7">
        <f t="shared" si="19"/>
        <v>0</v>
      </c>
      <c r="CD51" s="7">
        <f t="shared" si="20"/>
        <v>0</v>
      </c>
      <c r="CE51" s="7">
        <f t="shared" si="21"/>
        <v>0</v>
      </c>
      <c r="CF51" s="8">
        <f t="shared" si="22"/>
        <v>0</v>
      </c>
      <c r="CG51" s="52" t="s">
        <v>66</v>
      </c>
    </row>
    <row r="52" spans="1:85" ht="30" customHeight="1" x14ac:dyDescent="0.15">
      <c r="A52" s="5" t="str">
        <f t="shared" si="12"/>
        <v/>
      </c>
      <c r="B52" s="315"/>
      <c r="C52" s="316"/>
      <c r="D52" s="316"/>
      <c r="E52" s="316"/>
      <c r="F52" s="317"/>
      <c r="G52" s="201"/>
      <c r="H52" s="202"/>
      <c r="I52" s="202"/>
      <c r="J52" s="202"/>
      <c r="K52" s="202"/>
      <c r="L52" s="202"/>
      <c r="M52" s="202"/>
      <c r="N52" s="203"/>
      <c r="O52" s="198"/>
      <c r="P52" s="199"/>
      <c r="Q52" s="199"/>
      <c r="R52" s="200"/>
      <c r="S52" s="198"/>
      <c r="T52" s="199"/>
      <c r="U52" s="199"/>
      <c r="V52" s="199"/>
      <c r="W52" s="199"/>
      <c r="X52" s="199"/>
      <c r="Y52" s="200"/>
      <c r="Z52" s="198"/>
      <c r="AA52" s="199"/>
      <c r="AB52" s="199"/>
      <c r="AC52" s="199"/>
      <c r="AD52" s="199"/>
      <c r="AE52" s="199"/>
      <c r="AF52" s="200"/>
      <c r="AG52" s="201"/>
      <c r="AH52" s="202"/>
      <c r="AI52" s="202"/>
      <c r="AJ52" s="202"/>
      <c r="AK52" s="202"/>
      <c r="AL52" s="202"/>
      <c r="AM52" s="202"/>
      <c r="AN52" s="203"/>
      <c r="AO52" s="217" t="str">
        <f t="shared" si="23"/>
        <v/>
      </c>
      <c r="AP52" s="218"/>
      <c r="AQ52" s="218"/>
      <c r="AR52" s="218"/>
      <c r="AS52" s="219"/>
      <c r="AT52" s="201"/>
      <c r="AU52" s="202"/>
      <c r="AV52" s="202"/>
      <c r="AW52" s="202"/>
      <c r="AX52" s="202"/>
      <c r="AY52" s="202"/>
      <c r="AZ52" s="202"/>
      <c r="BA52" s="203"/>
      <c r="BB52" s="217" t="str">
        <f t="shared" si="13"/>
        <v/>
      </c>
      <c r="BC52" s="218"/>
      <c r="BD52" s="218"/>
      <c r="BE52" s="218"/>
      <c r="BF52" s="219"/>
      <c r="BG52" s="192"/>
      <c r="BH52" s="193"/>
      <c r="BI52" s="193"/>
      <c r="BJ52" s="193"/>
      <c r="BK52" s="193"/>
      <c r="BL52" s="193"/>
      <c r="BM52" s="194"/>
      <c r="BN52" s="195"/>
      <c r="BO52" s="196"/>
      <c r="BP52" s="196"/>
      <c r="BQ52" s="196"/>
      <c r="BR52" s="196"/>
      <c r="BS52" s="196"/>
      <c r="BT52" s="196"/>
      <c r="BU52" s="196"/>
      <c r="BV52" s="197"/>
      <c r="BW52" s="139" t="str">
        <f t="shared" si="14"/>
        <v/>
      </c>
      <c r="BX52" s="4"/>
      <c r="BY52" s="16">
        <f t="shared" si="15"/>
        <v>0</v>
      </c>
      <c r="BZ52" s="7">
        <f t="shared" si="16"/>
        <v>0</v>
      </c>
      <c r="CA52" s="7">
        <f t="shared" si="17"/>
        <v>0</v>
      </c>
      <c r="CB52" s="7">
        <f t="shared" si="18"/>
        <v>0</v>
      </c>
      <c r="CC52" s="7">
        <f t="shared" si="19"/>
        <v>0</v>
      </c>
      <c r="CD52" s="7">
        <f t="shared" si="20"/>
        <v>0</v>
      </c>
      <c r="CE52" s="7">
        <f t="shared" si="21"/>
        <v>0</v>
      </c>
      <c r="CF52" s="8">
        <f t="shared" si="22"/>
        <v>0</v>
      </c>
      <c r="CG52" s="52" t="s">
        <v>67</v>
      </c>
    </row>
    <row r="53" spans="1:85" ht="30" customHeight="1" x14ac:dyDescent="0.15">
      <c r="A53" s="5" t="str">
        <f t="shared" si="12"/>
        <v/>
      </c>
      <c r="B53" s="315"/>
      <c r="C53" s="316"/>
      <c r="D53" s="316"/>
      <c r="E53" s="316"/>
      <c r="F53" s="317"/>
      <c r="G53" s="201"/>
      <c r="H53" s="202"/>
      <c r="I53" s="202"/>
      <c r="J53" s="202"/>
      <c r="K53" s="202"/>
      <c r="L53" s="202"/>
      <c r="M53" s="202"/>
      <c r="N53" s="203"/>
      <c r="O53" s="198"/>
      <c r="P53" s="199"/>
      <c r="Q53" s="199"/>
      <c r="R53" s="200"/>
      <c r="S53" s="198"/>
      <c r="T53" s="199"/>
      <c r="U53" s="199"/>
      <c r="V53" s="199"/>
      <c r="W53" s="199"/>
      <c r="X53" s="199"/>
      <c r="Y53" s="200"/>
      <c r="Z53" s="198"/>
      <c r="AA53" s="199"/>
      <c r="AB53" s="199"/>
      <c r="AC53" s="199"/>
      <c r="AD53" s="199"/>
      <c r="AE53" s="199"/>
      <c r="AF53" s="200"/>
      <c r="AG53" s="201"/>
      <c r="AH53" s="202"/>
      <c r="AI53" s="202"/>
      <c r="AJ53" s="202"/>
      <c r="AK53" s="202"/>
      <c r="AL53" s="202"/>
      <c r="AM53" s="202"/>
      <c r="AN53" s="203"/>
      <c r="AO53" s="217" t="str">
        <f t="shared" si="23"/>
        <v/>
      </c>
      <c r="AP53" s="218"/>
      <c r="AQ53" s="218"/>
      <c r="AR53" s="218"/>
      <c r="AS53" s="219"/>
      <c r="AT53" s="201"/>
      <c r="AU53" s="202"/>
      <c r="AV53" s="202"/>
      <c r="AW53" s="202"/>
      <c r="AX53" s="202"/>
      <c r="AY53" s="202"/>
      <c r="AZ53" s="202"/>
      <c r="BA53" s="203"/>
      <c r="BB53" s="217" t="str">
        <f t="shared" si="13"/>
        <v/>
      </c>
      <c r="BC53" s="218"/>
      <c r="BD53" s="218"/>
      <c r="BE53" s="218"/>
      <c r="BF53" s="219"/>
      <c r="BG53" s="192"/>
      <c r="BH53" s="193"/>
      <c r="BI53" s="193"/>
      <c r="BJ53" s="193"/>
      <c r="BK53" s="193"/>
      <c r="BL53" s="193"/>
      <c r="BM53" s="194"/>
      <c r="BN53" s="195"/>
      <c r="BO53" s="196"/>
      <c r="BP53" s="196"/>
      <c r="BQ53" s="196"/>
      <c r="BR53" s="196"/>
      <c r="BS53" s="196"/>
      <c r="BT53" s="196"/>
      <c r="BU53" s="196"/>
      <c r="BV53" s="197"/>
      <c r="BW53" s="139" t="str">
        <f t="shared" si="14"/>
        <v/>
      </c>
      <c r="BX53" s="4"/>
      <c r="BY53" s="16">
        <f t="shared" si="15"/>
        <v>0</v>
      </c>
      <c r="BZ53" s="7">
        <f t="shared" si="16"/>
        <v>0</v>
      </c>
      <c r="CA53" s="7">
        <f t="shared" si="17"/>
        <v>0</v>
      </c>
      <c r="CB53" s="7">
        <f t="shared" si="18"/>
        <v>0</v>
      </c>
      <c r="CC53" s="7">
        <f t="shared" si="19"/>
        <v>0</v>
      </c>
      <c r="CD53" s="7">
        <f t="shared" si="20"/>
        <v>0</v>
      </c>
      <c r="CE53" s="7">
        <f t="shared" si="21"/>
        <v>0</v>
      </c>
      <c r="CF53" s="8">
        <f t="shared" si="22"/>
        <v>0</v>
      </c>
      <c r="CG53" s="52" t="s">
        <v>216</v>
      </c>
    </row>
    <row r="54" spans="1:85" ht="30" customHeight="1" x14ac:dyDescent="0.15">
      <c r="A54" s="5" t="str">
        <f t="shared" si="12"/>
        <v/>
      </c>
      <c r="B54" s="315"/>
      <c r="C54" s="316"/>
      <c r="D54" s="316"/>
      <c r="E54" s="316"/>
      <c r="F54" s="317"/>
      <c r="G54" s="201"/>
      <c r="H54" s="202"/>
      <c r="I54" s="202"/>
      <c r="J54" s="202"/>
      <c r="K54" s="202"/>
      <c r="L54" s="202"/>
      <c r="M54" s="202"/>
      <c r="N54" s="203"/>
      <c r="O54" s="198"/>
      <c r="P54" s="199"/>
      <c r="Q54" s="199"/>
      <c r="R54" s="200"/>
      <c r="S54" s="198"/>
      <c r="T54" s="199"/>
      <c r="U54" s="199"/>
      <c r="V54" s="199"/>
      <c r="W54" s="199"/>
      <c r="X54" s="199"/>
      <c r="Y54" s="200"/>
      <c r="Z54" s="198"/>
      <c r="AA54" s="199"/>
      <c r="AB54" s="199"/>
      <c r="AC54" s="199"/>
      <c r="AD54" s="199"/>
      <c r="AE54" s="199"/>
      <c r="AF54" s="200"/>
      <c r="AG54" s="201"/>
      <c r="AH54" s="202"/>
      <c r="AI54" s="202"/>
      <c r="AJ54" s="202"/>
      <c r="AK54" s="202"/>
      <c r="AL54" s="202"/>
      <c r="AM54" s="202"/>
      <c r="AN54" s="203"/>
      <c r="AO54" s="217" t="str">
        <f t="shared" si="23"/>
        <v/>
      </c>
      <c r="AP54" s="218"/>
      <c r="AQ54" s="218"/>
      <c r="AR54" s="218"/>
      <c r="AS54" s="219"/>
      <c r="AT54" s="201"/>
      <c r="AU54" s="202"/>
      <c r="AV54" s="202"/>
      <c r="AW54" s="202"/>
      <c r="AX54" s="202"/>
      <c r="AY54" s="202"/>
      <c r="AZ54" s="202"/>
      <c r="BA54" s="203"/>
      <c r="BB54" s="217" t="str">
        <f t="shared" si="13"/>
        <v/>
      </c>
      <c r="BC54" s="218"/>
      <c r="BD54" s="218"/>
      <c r="BE54" s="218"/>
      <c r="BF54" s="219"/>
      <c r="BG54" s="192"/>
      <c r="BH54" s="193"/>
      <c r="BI54" s="193"/>
      <c r="BJ54" s="193"/>
      <c r="BK54" s="193"/>
      <c r="BL54" s="193"/>
      <c r="BM54" s="194"/>
      <c r="BN54" s="195"/>
      <c r="BO54" s="196"/>
      <c r="BP54" s="196"/>
      <c r="BQ54" s="196"/>
      <c r="BR54" s="196"/>
      <c r="BS54" s="196"/>
      <c r="BT54" s="196"/>
      <c r="BU54" s="196"/>
      <c r="BV54" s="197"/>
      <c r="BW54" s="139" t="str">
        <f t="shared" si="14"/>
        <v/>
      </c>
      <c r="BX54" s="4"/>
      <c r="BY54" s="16">
        <f t="shared" si="15"/>
        <v>0</v>
      </c>
      <c r="BZ54" s="7">
        <f t="shared" si="16"/>
        <v>0</v>
      </c>
      <c r="CA54" s="7">
        <f t="shared" si="17"/>
        <v>0</v>
      </c>
      <c r="CB54" s="7">
        <f t="shared" si="18"/>
        <v>0</v>
      </c>
      <c r="CC54" s="7">
        <f t="shared" si="19"/>
        <v>0</v>
      </c>
      <c r="CD54" s="7">
        <f t="shared" si="20"/>
        <v>0</v>
      </c>
      <c r="CE54" s="7">
        <f t="shared" si="21"/>
        <v>0</v>
      </c>
      <c r="CF54" s="8">
        <f t="shared" si="22"/>
        <v>0</v>
      </c>
      <c r="CG54" s="52" t="s">
        <v>68</v>
      </c>
    </row>
    <row r="55" spans="1:85" ht="30" customHeight="1" x14ac:dyDescent="0.15">
      <c r="A55" s="5" t="str">
        <f t="shared" si="12"/>
        <v/>
      </c>
      <c r="B55" s="315"/>
      <c r="C55" s="316"/>
      <c r="D55" s="316"/>
      <c r="E55" s="316"/>
      <c r="F55" s="317"/>
      <c r="G55" s="201"/>
      <c r="H55" s="202"/>
      <c r="I55" s="202"/>
      <c r="J55" s="202"/>
      <c r="K55" s="202"/>
      <c r="L55" s="202"/>
      <c r="M55" s="202"/>
      <c r="N55" s="203"/>
      <c r="O55" s="198"/>
      <c r="P55" s="199"/>
      <c r="Q55" s="199"/>
      <c r="R55" s="200"/>
      <c r="S55" s="198"/>
      <c r="T55" s="199"/>
      <c r="U55" s="199"/>
      <c r="V55" s="199"/>
      <c r="W55" s="199"/>
      <c r="X55" s="199"/>
      <c r="Y55" s="200"/>
      <c r="Z55" s="198"/>
      <c r="AA55" s="199"/>
      <c r="AB55" s="199"/>
      <c r="AC55" s="199"/>
      <c r="AD55" s="199"/>
      <c r="AE55" s="199"/>
      <c r="AF55" s="200"/>
      <c r="AG55" s="201"/>
      <c r="AH55" s="202"/>
      <c r="AI55" s="202"/>
      <c r="AJ55" s="202"/>
      <c r="AK55" s="202"/>
      <c r="AL55" s="202"/>
      <c r="AM55" s="202"/>
      <c r="AN55" s="203"/>
      <c r="AO55" s="217" t="str">
        <f t="shared" si="23"/>
        <v/>
      </c>
      <c r="AP55" s="218"/>
      <c r="AQ55" s="218"/>
      <c r="AR55" s="218"/>
      <c r="AS55" s="219"/>
      <c r="AT55" s="201"/>
      <c r="AU55" s="202"/>
      <c r="AV55" s="202"/>
      <c r="AW55" s="202"/>
      <c r="AX55" s="202"/>
      <c r="AY55" s="202"/>
      <c r="AZ55" s="202"/>
      <c r="BA55" s="203"/>
      <c r="BB55" s="217" t="str">
        <f t="shared" si="13"/>
        <v/>
      </c>
      <c r="BC55" s="218"/>
      <c r="BD55" s="218"/>
      <c r="BE55" s="218"/>
      <c r="BF55" s="219"/>
      <c r="BG55" s="192"/>
      <c r="BH55" s="193"/>
      <c r="BI55" s="193"/>
      <c r="BJ55" s="193"/>
      <c r="BK55" s="193"/>
      <c r="BL55" s="193"/>
      <c r="BM55" s="194"/>
      <c r="BN55" s="195"/>
      <c r="BO55" s="196"/>
      <c r="BP55" s="196"/>
      <c r="BQ55" s="196"/>
      <c r="BR55" s="196"/>
      <c r="BS55" s="196"/>
      <c r="BT55" s="196"/>
      <c r="BU55" s="196"/>
      <c r="BV55" s="197"/>
      <c r="BW55" s="139" t="str">
        <f t="shared" si="14"/>
        <v/>
      </c>
      <c r="BX55" s="4"/>
      <c r="BY55" s="16">
        <f t="shared" si="15"/>
        <v>0</v>
      </c>
      <c r="BZ55" s="7">
        <f t="shared" si="16"/>
        <v>0</v>
      </c>
      <c r="CA55" s="7">
        <f t="shared" si="17"/>
        <v>0</v>
      </c>
      <c r="CB55" s="7">
        <f t="shared" si="18"/>
        <v>0</v>
      </c>
      <c r="CC55" s="7">
        <f t="shared" si="19"/>
        <v>0</v>
      </c>
      <c r="CD55" s="7">
        <f t="shared" si="20"/>
        <v>0</v>
      </c>
      <c r="CE55" s="7">
        <f t="shared" si="21"/>
        <v>0</v>
      </c>
      <c r="CF55" s="8">
        <f t="shared" si="22"/>
        <v>0</v>
      </c>
      <c r="CG55" s="52" t="s">
        <v>71</v>
      </c>
    </row>
    <row r="56" spans="1:85" ht="30" customHeight="1" x14ac:dyDescent="0.15">
      <c r="A56" s="5" t="str">
        <f t="shared" si="12"/>
        <v/>
      </c>
      <c r="B56" s="315"/>
      <c r="C56" s="316"/>
      <c r="D56" s="316"/>
      <c r="E56" s="316"/>
      <c r="F56" s="317"/>
      <c r="G56" s="201"/>
      <c r="H56" s="202"/>
      <c r="I56" s="202"/>
      <c r="J56" s="202"/>
      <c r="K56" s="202"/>
      <c r="L56" s="202"/>
      <c r="M56" s="202"/>
      <c r="N56" s="203"/>
      <c r="O56" s="198"/>
      <c r="P56" s="199"/>
      <c r="Q56" s="199"/>
      <c r="R56" s="200"/>
      <c r="S56" s="198"/>
      <c r="T56" s="199"/>
      <c r="U56" s="199"/>
      <c r="V56" s="199"/>
      <c r="W56" s="199"/>
      <c r="X56" s="199"/>
      <c r="Y56" s="200"/>
      <c r="Z56" s="198"/>
      <c r="AA56" s="199"/>
      <c r="AB56" s="199"/>
      <c r="AC56" s="199"/>
      <c r="AD56" s="199"/>
      <c r="AE56" s="199"/>
      <c r="AF56" s="200"/>
      <c r="AG56" s="201"/>
      <c r="AH56" s="202"/>
      <c r="AI56" s="202"/>
      <c r="AJ56" s="202"/>
      <c r="AK56" s="202"/>
      <c r="AL56" s="202"/>
      <c r="AM56" s="202"/>
      <c r="AN56" s="203"/>
      <c r="AO56" s="217" t="str">
        <f t="shared" si="23"/>
        <v/>
      </c>
      <c r="AP56" s="218"/>
      <c r="AQ56" s="218"/>
      <c r="AR56" s="218"/>
      <c r="AS56" s="219"/>
      <c r="AT56" s="201"/>
      <c r="AU56" s="202"/>
      <c r="AV56" s="202"/>
      <c r="AW56" s="202"/>
      <c r="AX56" s="202"/>
      <c r="AY56" s="202"/>
      <c r="AZ56" s="202"/>
      <c r="BA56" s="203"/>
      <c r="BB56" s="217" t="str">
        <f t="shared" si="13"/>
        <v/>
      </c>
      <c r="BC56" s="218"/>
      <c r="BD56" s="218"/>
      <c r="BE56" s="218"/>
      <c r="BF56" s="219"/>
      <c r="BG56" s="192"/>
      <c r="BH56" s="193"/>
      <c r="BI56" s="193"/>
      <c r="BJ56" s="193"/>
      <c r="BK56" s="193"/>
      <c r="BL56" s="193"/>
      <c r="BM56" s="194"/>
      <c r="BN56" s="195"/>
      <c r="BO56" s="196"/>
      <c r="BP56" s="196"/>
      <c r="BQ56" s="196"/>
      <c r="BR56" s="196"/>
      <c r="BS56" s="196"/>
      <c r="BT56" s="196"/>
      <c r="BU56" s="196"/>
      <c r="BV56" s="197"/>
      <c r="BW56" s="139" t="str">
        <f t="shared" si="14"/>
        <v/>
      </c>
      <c r="BX56" s="4"/>
      <c r="BY56" s="16">
        <f t="shared" si="15"/>
        <v>0</v>
      </c>
      <c r="BZ56" s="7">
        <f t="shared" si="16"/>
        <v>0</v>
      </c>
      <c r="CA56" s="7">
        <f t="shared" si="17"/>
        <v>0</v>
      </c>
      <c r="CB56" s="7">
        <f t="shared" si="18"/>
        <v>0</v>
      </c>
      <c r="CC56" s="7">
        <f t="shared" si="19"/>
        <v>0</v>
      </c>
      <c r="CD56" s="7">
        <f t="shared" si="20"/>
        <v>0</v>
      </c>
      <c r="CE56" s="7">
        <f t="shared" si="21"/>
        <v>0</v>
      </c>
      <c r="CF56" s="8">
        <f t="shared" si="22"/>
        <v>0</v>
      </c>
      <c r="CG56" s="52" t="s">
        <v>82</v>
      </c>
    </row>
    <row r="57" spans="1:85" ht="30" customHeight="1" x14ac:dyDescent="0.15">
      <c r="A57" s="5" t="str">
        <f t="shared" si="12"/>
        <v/>
      </c>
      <c r="B57" s="315"/>
      <c r="C57" s="316"/>
      <c r="D57" s="316"/>
      <c r="E57" s="316"/>
      <c r="F57" s="317"/>
      <c r="G57" s="201"/>
      <c r="H57" s="202"/>
      <c r="I57" s="202"/>
      <c r="J57" s="202"/>
      <c r="K57" s="202"/>
      <c r="L57" s="202"/>
      <c r="M57" s="202"/>
      <c r="N57" s="203"/>
      <c r="O57" s="198"/>
      <c r="P57" s="199"/>
      <c r="Q57" s="199"/>
      <c r="R57" s="200"/>
      <c r="S57" s="198"/>
      <c r="T57" s="199"/>
      <c r="U57" s="199"/>
      <c r="V57" s="199"/>
      <c r="W57" s="199"/>
      <c r="X57" s="199"/>
      <c r="Y57" s="200"/>
      <c r="Z57" s="198"/>
      <c r="AA57" s="199"/>
      <c r="AB57" s="199"/>
      <c r="AC57" s="199"/>
      <c r="AD57" s="199"/>
      <c r="AE57" s="199"/>
      <c r="AF57" s="200"/>
      <c r="AG57" s="201"/>
      <c r="AH57" s="202"/>
      <c r="AI57" s="202"/>
      <c r="AJ57" s="202"/>
      <c r="AK57" s="202"/>
      <c r="AL57" s="202"/>
      <c r="AM57" s="202"/>
      <c r="AN57" s="203"/>
      <c r="AO57" s="217" t="str">
        <f t="shared" si="23"/>
        <v/>
      </c>
      <c r="AP57" s="218"/>
      <c r="AQ57" s="218"/>
      <c r="AR57" s="218"/>
      <c r="AS57" s="219"/>
      <c r="AT57" s="201"/>
      <c r="AU57" s="202"/>
      <c r="AV57" s="202"/>
      <c r="AW57" s="202"/>
      <c r="AX57" s="202"/>
      <c r="AY57" s="202"/>
      <c r="AZ57" s="202"/>
      <c r="BA57" s="203"/>
      <c r="BB57" s="217" t="str">
        <f t="shared" si="13"/>
        <v/>
      </c>
      <c r="BC57" s="218"/>
      <c r="BD57" s="218"/>
      <c r="BE57" s="218"/>
      <c r="BF57" s="219"/>
      <c r="BG57" s="192"/>
      <c r="BH57" s="193"/>
      <c r="BI57" s="193"/>
      <c r="BJ57" s="193"/>
      <c r="BK57" s="193"/>
      <c r="BL57" s="193"/>
      <c r="BM57" s="194"/>
      <c r="BN57" s="195"/>
      <c r="BO57" s="196"/>
      <c r="BP57" s="196"/>
      <c r="BQ57" s="196"/>
      <c r="BR57" s="196"/>
      <c r="BS57" s="196"/>
      <c r="BT57" s="196"/>
      <c r="BU57" s="196"/>
      <c r="BV57" s="197"/>
      <c r="BW57" s="139" t="str">
        <f t="shared" si="14"/>
        <v/>
      </c>
      <c r="BX57" s="4"/>
      <c r="BY57" s="16">
        <f t="shared" si="15"/>
        <v>0</v>
      </c>
      <c r="BZ57" s="7">
        <f t="shared" si="16"/>
        <v>0</v>
      </c>
      <c r="CA57" s="7">
        <f t="shared" si="17"/>
        <v>0</v>
      </c>
      <c r="CB57" s="7">
        <f t="shared" si="18"/>
        <v>0</v>
      </c>
      <c r="CC57" s="7">
        <f t="shared" si="19"/>
        <v>0</v>
      </c>
      <c r="CD57" s="7">
        <f t="shared" si="20"/>
        <v>0</v>
      </c>
      <c r="CE57" s="7">
        <f t="shared" si="21"/>
        <v>0</v>
      </c>
      <c r="CF57" s="8">
        <f t="shared" si="22"/>
        <v>0</v>
      </c>
      <c r="CG57" s="52" t="s">
        <v>80</v>
      </c>
    </row>
    <row r="58" spans="1:85" ht="30" customHeight="1" x14ac:dyDescent="0.15">
      <c r="A58" s="5" t="str">
        <f t="shared" si="12"/>
        <v/>
      </c>
      <c r="B58" s="315"/>
      <c r="C58" s="316"/>
      <c r="D58" s="316"/>
      <c r="E58" s="316"/>
      <c r="F58" s="317"/>
      <c r="G58" s="201"/>
      <c r="H58" s="202"/>
      <c r="I58" s="202"/>
      <c r="J58" s="202"/>
      <c r="K58" s="202"/>
      <c r="L58" s="202"/>
      <c r="M58" s="202"/>
      <c r="N58" s="203"/>
      <c r="O58" s="198"/>
      <c r="P58" s="199"/>
      <c r="Q58" s="199"/>
      <c r="R58" s="200"/>
      <c r="S58" s="198"/>
      <c r="T58" s="199"/>
      <c r="U58" s="199"/>
      <c r="V58" s="199"/>
      <c r="W58" s="199"/>
      <c r="X58" s="199"/>
      <c r="Y58" s="200"/>
      <c r="Z58" s="198"/>
      <c r="AA58" s="199"/>
      <c r="AB58" s="199"/>
      <c r="AC58" s="199"/>
      <c r="AD58" s="199"/>
      <c r="AE58" s="199"/>
      <c r="AF58" s="200"/>
      <c r="AG58" s="201"/>
      <c r="AH58" s="202"/>
      <c r="AI58" s="202"/>
      <c r="AJ58" s="202"/>
      <c r="AK58" s="202"/>
      <c r="AL58" s="202"/>
      <c r="AM58" s="202"/>
      <c r="AN58" s="203"/>
      <c r="AO58" s="217" t="str">
        <f t="shared" si="23"/>
        <v/>
      </c>
      <c r="AP58" s="218"/>
      <c r="AQ58" s="218"/>
      <c r="AR58" s="218"/>
      <c r="AS58" s="219"/>
      <c r="AT58" s="201"/>
      <c r="AU58" s="202"/>
      <c r="AV58" s="202"/>
      <c r="AW58" s="202"/>
      <c r="AX58" s="202"/>
      <c r="AY58" s="202"/>
      <c r="AZ58" s="202"/>
      <c r="BA58" s="203"/>
      <c r="BB58" s="217" t="str">
        <f t="shared" si="13"/>
        <v/>
      </c>
      <c r="BC58" s="218"/>
      <c r="BD58" s="218"/>
      <c r="BE58" s="218"/>
      <c r="BF58" s="219"/>
      <c r="BG58" s="192"/>
      <c r="BH58" s="193"/>
      <c r="BI58" s="193"/>
      <c r="BJ58" s="193"/>
      <c r="BK58" s="193"/>
      <c r="BL58" s="193"/>
      <c r="BM58" s="194"/>
      <c r="BN58" s="195"/>
      <c r="BO58" s="196"/>
      <c r="BP58" s="196"/>
      <c r="BQ58" s="196"/>
      <c r="BR58" s="196"/>
      <c r="BS58" s="196"/>
      <c r="BT58" s="196"/>
      <c r="BU58" s="196"/>
      <c r="BV58" s="197"/>
      <c r="BW58" s="139" t="str">
        <f t="shared" si="14"/>
        <v/>
      </c>
      <c r="BX58" s="4"/>
      <c r="BY58" s="16">
        <f t="shared" si="15"/>
        <v>0</v>
      </c>
      <c r="BZ58" s="7">
        <f t="shared" si="16"/>
        <v>0</v>
      </c>
      <c r="CA58" s="7">
        <f t="shared" si="17"/>
        <v>0</v>
      </c>
      <c r="CB58" s="7">
        <f t="shared" si="18"/>
        <v>0</v>
      </c>
      <c r="CC58" s="7">
        <f t="shared" si="19"/>
        <v>0</v>
      </c>
      <c r="CD58" s="7">
        <f t="shared" si="20"/>
        <v>0</v>
      </c>
      <c r="CE58" s="7">
        <f t="shared" si="21"/>
        <v>0</v>
      </c>
      <c r="CF58" s="8">
        <f t="shared" si="22"/>
        <v>0</v>
      </c>
      <c r="CG58" s="52" t="s">
        <v>69</v>
      </c>
    </row>
    <row r="59" spans="1:85" ht="30" customHeight="1" thickBot="1" x14ac:dyDescent="0.2">
      <c r="A59" s="5" t="str">
        <f t="shared" si="12"/>
        <v/>
      </c>
      <c r="B59" s="315"/>
      <c r="C59" s="316"/>
      <c r="D59" s="316"/>
      <c r="E59" s="316"/>
      <c r="F59" s="317"/>
      <c r="G59" s="201"/>
      <c r="H59" s="202"/>
      <c r="I59" s="202"/>
      <c r="J59" s="202"/>
      <c r="K59" s="202"/>
      <c r="L59" s="202"/>
      <c r="M59" s="202"/>
      <c r="N59" s="203"/>
      <c r="O59" s="198"/>
      <c r="P59" s="199"/>
      <c r="Q59" s="199"/>
      <c r="R59" s="200"/>
      <c r="S59" s="198"/>
      <c r="T59" s="199"/>
      <c r="U59" s="199"/>
      <c r="V59" s="199"/>
      <c r="W59" s="199"/>
      <c r="X59" s="199"/>
      <c r="Y59" s="200"/>
      <c r="Z59" s="198"/>
      <c r="AA59" s="199"/>
      <c r="AB59" s="199"/>
      <c r="AC59" s="199"/>
      <c r="AD59" s="199"/>
      <c r="AE59" s="199"/>
      <c r="AF59" s="200"/>
      <c r="AG59" s="201"/>
      <c r="AH59" s="202"/>
      <c r="AI59" s="202"/>
      <c r="AJ59" s="202"/>
      <c r="AK59" s="202"/>
      <c r="AL59" s="202"/>
      <c r="AM59" s="202"/>
      <c r="AN59" s="203"/>
      <c r="AO59" s="217" t="str">
        <f t="shared" si="23"/>
        <v/>
      </c>
      <c r="AP59" s="218"/>
      <c r="AQ59" s="218"/>
      <c r="AR59" s="218"/>
      <c r="AS59" s="219"/>
      <c r="AT59" s="201"/>
      <c r="AU59" s="202"/>
      <c r="AV59" s="202"/>
      <c r="AW59" s="202"/>
      <c r="AX59" s="202"/>
      <c r="AY59" s="202"/>
      <c r="AZ59" s="202"/>
      <c r="BA59" s="203"/>
      <c r="BB59" s="217" t="str">
        <f t="shared" si="13"/>
        <v/>
      </c>
      <c r="BC59" s="218"/>
      <c r="BD59" s="218"/>
      <c r="BE59" s="218"/>
      <c r="BF59" s="219"/>
      <c r="BG59" s="192"/>
      <c r="BH59" s="193"/>
      <c r="BI59" s="193"/>
      <c r="BJ59" s="193"/>
      <c r="BK59" s="193"/>
      <c r="BL59" s="193"/>
      <c r="BM59" s="194"/>
      <c r="BN59" s="195"/>
      <c r="BO59" s="196"/>
      <c r="BP59" s="196"/>
      <c r="BQ59" s="196"/>
      <c r="BR59" s="196"/>
      <c r="BS59" s="196"/>
      <c r="BT59" s="196"/>
      <c r="BU59" s="196"/>
      <c r="BV59" s="197"/>
      <c r="BW59" s="139" t="str">
        <f t="shared" si="14"/>
        <v/>
      </c>
      <c r="BX59" s="4"/>
      <c r="BY59" s="16">
        <f t="shared" si="15"/>
        <v>0</v>
      </c>
      <c r="BZ59" s="7">
        <f t="shared" si="16"/>
        <v>0</v>
      </c>
      <c r="CA59" s="7">
        <f t="shared" si="17"/>
        <v>0</v>
      </c>
      <c r="CB59" s="7">
        <f t="shared" si="18"/>
        <v>0</v>
      </c>
      <c r="CC59" s="7">
        <f t="shared" si="19"/>
        <v>0</v>
      </c>
      <c r="CD59" s="7">
        <f t="shared" si="20"/>
        <v>0</v>
      </c>
      <c r="CE59" s="7">
        <f t="shared" si="21"/>
        <v>0</v>
      </c>
      <c r="CF59" s="8">
        <f t="shared" si="22"/>
        <v>0</v>
      </c>
      <c r="CG59" s="54" t="s">
        <v>70</v>
      </c>
    </row>
    <row r="60" spans="1:85" ht="30" customHeight="1" x14ac:dyDescent="0.15">
      <c r="A60" s="5" t="str">
        <f t="shared" si="12"/>
        <v/>
      </c>
      <c r="B60" s="315"/>
      <c r="C60" s="316"/>
      <c r="D60" s="316"/>
      <c r="E60" s="316"/>
      <c r="F60" s="317"/>
      <c r="G60" s="201"/>
      <c r="H60" s="202"/>
      <c r="I60" s="202"/>
      <c r="J60" s="202"/>
      <c r="K60" s="202"/>
      <c r="L60" s="202"/>
      <c r="M60" s="202"/>
      <c r="N60" s="203"/>
      <c r="O60" s="198"/>
      <c r="P60" s="199"/>
      <c r="Q60" s="199"/>
      <c r="R60" s="200"/>
      <c r="S60" s="198"/>
      <c r="T60" s="199"/>
      <c r="U60" s="199"/>
      <c r="V60" s="199"/>
      <c r="W60" s="199"/>
      <c r="X60" s="199"/>
      <c r="Y60" s="200"/>
      <c r="Z60" s="198"/>
      <c r="AA60" s="199"/>
      <c r="AB60" s="199"/>
      <c r="AC60" s="199"/>
      <c r="AD60" s="199"/>
      <c r="AE60" s="199"/>
      <c r="AF60" s="200"/>
      <c r="AG60" s="201"/>
      <c r="AH60" s="202"/>
      <c r="AI60" s="202"/>
      <c r="AJ60" s="202"/>
      <c r="AK60" s="202"/>
      <c r="AL60" s="202"/>
      <c r="AM60" s="202"/>
      <c r="AN60" s="203"/>
      <c r="AO60" s="217" t="str">
        <f t="shared" si="23"/>
        <v/>
      </c>
      <c r="AP60" s="218"/>
      <c r="AQ60" s="218"/>
      <c r="AR60" s="218"/>
      <c r="AS60" s="219"/>
      <c r="AT60" s="201"/>
      <c r="AU60" s="202"/>
      <c r="AV60" s="202"/>
      <c r="AW60" s="202"/>
      <c r="AX60" s="202"/>
      <c r="AY60" s="202"/>
      <c r="AZ60" s="202"/>
      <c r="BA60" s="203"/>
      <c r="BB60" s="217" t="str">
        <f t="shared" si="13"/>
        <v/>
      </c>
      <c r="BC60" s="218"/>
      <c r="BD60" s="218"/>
      <c r="BE60" s="218"/>
      <c r="BF60" s="219"/>
      <c r="BG60" s="192"/>
      <c r="BH60" s="193"/>
      <c r="BI60" s="193"/>
      <c r="BJ60" s="193"/>
      <c r="BK60" s="193"/>
      <c r="BL60" s="193"/>
      <c r="BM60" s="194"/>
      <c r="BN60" s="195"/>
      <c r="BO60" s="196"/>
      <c r="BP60" s="196"/>
      <c r="BQ60" s="196"/>
      <c r="BR60" s="196"/>
      <c r="BS60" s="196"/>
      <c r="BT60" s="196"/>
      <c r="BU60" s="196"/>
      <c r="BV60" s="197"/>
      <c r="BW60" s="139" t="str">
        <f t="shared" si="14"/>
        <v/>
      </c>
      <c r="BX60" s="4"/>
      <c r="BY60" s="16">
        <f t="shared" si="15"/>
        <v>0</v>
      </c>
      <c r="BZ60" s="7">
        <f t="shared" si="16"/>
        <v>0</v>
      </c>
      <c r="CA60" s="7">
        <f t="shared" si="17"/>
        <v>0</v>
      </c>
      <c r="CB60" s="7">
        <f t="shared" si="18"/>
        <v>0</v>
      </c>
      <c r="CC60" s="7">
        <f t="shared" si="19"/>
        <v>0</v>
      </c>
      <c r="CD60" s="7">
        <f t="shared" si="20"/>
        <v>0</v>
      </c>
      <c r="CE60" s="7">
        <f t="shared" si="21"/>
        <v>0</v>
      </c>
      <c r="CF60" s="17">
        <f t="shared" si="22"/>
        <v>0</v>
      </c>
    </row>
    <row r="61" spans="1:85" ht="30" customHeight="1" x14ac:dyDescent="0.15">
      <c r="A61" s="5" t="str">
        <f t="shared" si="12"/>
        <v/>
      </c>
      <c r="B61" s="315"/>
      <c r="C61" s="316"/>
      <c r="D61" s="316"/>
      <c r="E61" s="316"/>
      <c r="F61" s="317"/>
      <c r="G61" s="201"/>
      <c r="H61" s="202"/>
      <c r="I61" s="202"/>
      <c r="J61" s="202"/>
      <c r="K61" s="202"/>
      <c r="L61" s="202"/>
      <c r="M61" s="202"/>
      <c r="N61" s="203"/>
      <c r="O61" s="198"/>
      <c r="P61" s="199"/>
      <c r="Q61" s="199"/>
      <c r="R61" s="200"/>
      <c r="S61" s="198"/>
      <c r="T61" s="199"/>
      <c r="U61" s="199"/>
      <c r="V61" s="199"/>
      <c r="W61" s="199"/>
      <c r="X61" s="199"/>
      <c r="Y61" s="200"/>
      <c r="Z61" s="198"/>
      <c r="AA61" s="199"/>
      <c r="AB61" s="199"/>
      <c r="AC61" s="199"/>
      <c r="AD61" s="199"/>
      <c r="AE61" s="199"/>
      <c r="AF61" s="200"/>
      <c r="AG61" s="201"/>
      <c r="AH61" s="202"/>
      <c r="AI61" s="202"/>
      <c r="AJ61" s="202"/>
      <c r="AK61" s="202"/>
      <c r="AL61" s="202"/>
      <c r="AM61" s="202"/>
      <c r="AN61" s="203"/>
      <c r="AO61" s="217" t="str">
        <f t="shared" si="23"/>
        <v/>
      </c>
      <c r="AP61" s="218"/>
      <c r="AQ61" s="218"/>
      <c r="AR61" s="218"/>
      <c r="AS61" s="219"/>
      <c r="AT61" s="201"/>
      <c r="AU61" s="202"/>
      <c r="AV61" s="202"/>
      <c r="AW61" s="202"/>
      <c r="AX61" s="202"/>
      <c r="AY61" s="202"/>
      <c r="AZ61" s="202"/>
      <c r="BA61" s="203"/>
      <c r="BB61" s="217" t="str">
        <f t="shared" si="13"/>
        <v/>
      </c>
      <c r="BC61" s="218"/>
      <c r="BD61" s="218"/>
      <c r="BE61" s="218"/>
      <c r="BF61" s="219"/>
      <c r="BG61" s="192"/>
      <c r="BH61" s="193"/>
      <c r="BI61" s="193"/>
      <c r="BJ61" s="193"/>
      <c r="BK61" s="193"/>
      <c r="BL61" s="193"/>
      <c r="BM61" s="194"/>
      <c r="BN61" s="195"/>
      <c r="BO61" s="196"/>
      <c r="BP61" s="196"/>
      <c r="BQ61" s="196"/>
      <c r="BR61" s="196"/>
      <c r="BS61" s="196"/>
      <c r="BT61" s="196"/>
      <c r="BU61" s="196"/>
      <c r="BV61" s="197"/>
      <c r="BW61" s="139" t="str">
        <f t="shared" si="14"/>
        <v/>
      </c>
      <c r="BX61" s="4"/>
      <c r="BY61" s="16">
        <f t="shared" si="15"/>
        <v>0</v>
      </c>
      <c r="BZ61" s="7">
        <f t="shared" si="16"/>
        <v>0</v>
      </c>
      <c r="CA61" s="7">
        <f t="shared" si="17"/>
        <v>0</v>
      </c>
      <c r="CB61" s="7">
        <f t="shared" si="18"/>
        <v>0</v>
      </c>
      <c r="CC61" s="7">
        <f t="shared" si="19"/>
        <v>0</v>
      </c>
      <c r="CD61" s="7">
        <f t="shared" si="20"/>
        <v>0</v>
      </c>
      <c r="CE61" s="7">
        <f t="shared" si="21"/>
        <v>0</v>
      </c>
      <c r="CF61" s="17">
        <f t="shared" si="22"/>
        <v>0</v>
      </c>
    </row>
    <row r="62" spans="1:85" ht="30" customHeight="1" x14ac:dyDescent="0.15">
      <c r="A62" s="5" t="str">
        <f t="shared" si="12"/>
        <v/>
      </c>
      <c r="B62" s="315"/>
      <c r="C62" s="316"/>
      <c r="D62" s="316"/>
      <c r="E62" s="316"/>
      <c r="F62" s="317"/>
      <c r="G62" s="201"/>
      <c r="H62" s="202"/>
      <c r="I62" s="202"/>
      <c r="J62" s="202"/>
      <c r="K62" s="202"/>
      <c r="L62" s="202"/>
      <c r="M62" s="202"/>
      <c r="N62" s="203"/>
      <c r="O62" s="198"/>
      <c r="P62" s="199"/>
      <c r="Q62" s="199"/>
      <c r="R62" s="200"/>
      <c r="S62" s="198"/>
      <c r="T62" s="199"/>
      <c r="U62" s="199"/>
      <c r="V62" s="199"/>
      <c r="W62" s="199"/>
      <c r="X62" s="199"/>
      <c r="Y62" s="200"/>
      <c r="Z62" s="198"/>
      <c r="AA62" s="199"/>
      <c r="AB62" s="199"/>
      <c r="AC62" s="199"/>
      <c r="AD62" s="199"/>
      <c r="AE62" s="199"/>
      <c r="AF62" s="200"/>
      <c r="AG62" s="201"/>
      <c r="AH62" s="202"/>
      <c r="AI62" s="202"/>
      <c r="AJ62" s="202"/>
      <c r="AK62" s="202"/>
      <c r="AL62" s="202"/>
      <c r="AM62" s="202"/>
      <c r="AN62" s="203"/>
      <c r="AO62" s="217" t="str">
        <f t="shared" si="23"/>
        <v/>
      </c>
      <c r="AP62" s="218"/>
      <c r="AQ62" s="218"/>
      <c r="AR62" s="218"/>
      <c r="AS62" s="219"/>
      <c r="AT62" s="201"/>
      <c r="AU62" s="202"/>
      <c r="AV62" s="202"/>
      <c r="AW62" s="202"/>
      <c r="AX62" s="202"/>
      <c r="AY62" s="202"/>
      <c r="AZ62" s="202"/>
      <c r="BA62" s="203"/>
      <c r="BB62" s="217" t="str">
        <f t="shared" si="13"/>
        <v/>
      </c>
      <c r="BC62" s="218"/>
      <c r="BD62" s="218"/>
      <c r="BE62" s="218"/>
      <c r="BF62" s="219"/>
      <c r="BG62" s="192"/>
      <c r="BH62" s="193"/>
      <c r="BI62" s="193"/>
      <c r="BJ62" s="193"/>
      <c r="BK62" s="193"/>
      <c r="BL62" s="193"/>
      <c r="BM62" s="194"/>
      <c r="BN62" s="195"/>
      <c r="BO62" s="196"/>
      <c r="BP62" s="196"/>
      <c r="BQ62" s="196"/>
      <c r="BR62" s="196"/>
      <c r="BS62" s="196"/>
      <c r="BT62" s="196"/>
      <c r="BU62" s="196"/>
      <c r="BV62" s="197"/>
      <c r="BW62" s="139" t="str">
        <f t="shared" si="14"/>
        <v/>
      </c>
      <c r="BX62" s="4"/>
      <c r="BY62" s="16">
        <f t="shared" si="15"/>
        <v>0</v>
      </c>
      <c r="BZ62" s="7">
        <f t="shared" si="16"/>
        <v>0</v>
      </c>
      <c r="CA62" s="7">
        <f t="shared" si="17"/>
        <v>0</v>
      </c>
      <c r="CB62" s="7">
        <f t="shared" si="18"/>
        <v>0</v>
      </c>
      <c r="CC62" s="7">
        <f t="shared" si="19"/>
        <v>0</v>
      </c>
      <c r="CD62" s="7">
        <f t="shared" si="20"/>
        <v>0</v>
      </c>
      <c r="CE62" s="7">
        <f t="shared" si="21"/>
        <v>0</v>
      </c>
      <c r="CF62" s="17">
        <f t="shared" si="22"/>
        <v>0</v>
      </c>
    </row>
    <row r="63" spans="1:85" ht="30" customHeight="1" x14ac:dyDescent="0.15">
      <c r="A63" s="5" t="str">
        <f t="shared" si="12"/>
        <v/>
      </c>
      <c r="B63" s="315"/>
      <c r="C63" s="316"/>
      <c r="D63" s="316"/>
      <c r="E63" s="316"/>
      <c r="F63" s="317"/>
      <c r="G63" s="201"/>
      <c r="H63" s="202"/>
      <c r="I63" s="202"/>
      <c r="J63" s="202"/>
      <c r="K63" s="202"/>
      <c r="L63" s="202"/>
      <c r="M63" s="202"/>
      <c r="N63" s="203"/>
      <c r="O63" s="198"/>
      <c r="P63" s="199"/>
      <c r="Q63" s="199"/>
      <c r="R63" s="200"/>
      <c r="S63" s="198"/>
      <c r="T63" s="199"/>
      <c r="U63" s="199"/>
      <c r="V63" s="199"/>
      <c r="W63" s="199"/>
      <c r="X63" s="199"/>
      <c r="Y63" s="200"/>
      <c r="Z63" s="198"/>
      <c r="AA63" s="199"/>
      <c r="AB63" s="199"/>
      <c r="AC63" s="199"/>
      <c r="AD63" s="199"/>
      <c r="AE63" s="199"/>
      <c r="AF63" s="200"/>
      <c r="AG63" s="201"/>
      <c r="AH63" s="202"/>
      <c r="AI63" s="202"/>
      <c r="AJ63" s="202"/>
      <c r="AK63" s="202"/>
      <c r="AL63" s="202"/>
      <c r="AM63" s="202"/>
      <c r="AN63" s="203"/>
      <c r="AO63" s="217" t="str">
        <f t="shared" si="23"/>
        <v/>
      </c>
      <c r="AP63" s="218"/>
      <c r="AQ63" s="218"/>
      <c r="AR63" s="218"/>
      <c r="AS63" s="219"/>
      <c r="AT63" s="201"/>
      <c r="AU63" s="202"/>
      <c r="AV63" s="202"/>
      <c r="AW63" s="202"/>
      <c r="AX63" s="202"/>
      <c r="AY63" s="202"/>
      <c r="AZ63" s="202"/>
      <c r="BA63" s="203"/>
      <c r="BB63" s="217" t="str">
        <f t="shared" si="13"/>
        <v/>
      </c>
      <c r="BC63" s="218"/>
      <c r="BD63" s="218"/>
      <c r="BE63" s="218"/>
      <c r="BF63" s="219"/>
      <c r="BG63" s="192"/>
      <c r="BH63" s="193"/>
      <c r="BI63" s="193"/>
      <c r="BJ63" s="193"/>
      <c r="BK63" s="193"/>
      <c r="BL63" s="193"/>
      <c r="BM63" s="194"/>
      <c r="BN63" s="195"/>
      <c r="BO63" s="196"/>
      <c r="BP63" s="196"/>
      <c r="BQ63" s="196"/>
      <c r="BR63" s="196"/>
      <c r="BS63" s="196"/>
      <c r="BT63" s="196"/>
      <c r="BU63" s="196"/>
      <c r="BV63" s="197"/>
      <c r="BW63" s="139" t="str">
        <f t="shared" si="14"/>
        <v/>
      </c>
      <c r="BX63" s="4"/>
      <c r="BY63" s="16">
        <f t="shared" si="15"/>
        <v>0</v>
      </c>
      <c r="BZ63" s="7">
        <f t="shared" si="16"/>
        <v>0</v>
      </c>
      <c r="CA63" s="7">
        <f t="shared" si="17"/>
        <v>0</v>
      </c>
      <c r="CB63" s="7">
        <f t="shared" si="18"/>
        <v>0</v>
      </c>
      <c r="CC63" s="7">
        <f t="shared" si="19"/>
        <v>0</v>
      </c>
      <c r="CD63" s="7">
        <f t="shared" si="20"/>
        <v>0</v>
      </c>
      <c r="CE63" s="7">
        <f t="shared" si="21"/>
        <v>0</v>
      </c>
      <c r="CF63" s="17">
        <f t="shared" si="22"/>
        <v>0</v>
      </c>
    </row>
    <row r="64" spans="1:85" ht="30" customHeight="1" x14ac:dyDescent="0.15">
      <c r="A64" s="5" t="str">
        <f t="shared" si="12"/>
        <v/>
      </c>
      <c r="B64" s="315"/>
      <c r="C64" s="316"/>
      <c r="D64" s="316"/>
      <c r="E64" s="316"/>
      <c r="F64" s="317"/>
      <c r="G64" s="201"/>
      <c r="H64" s="202"/>
      <c r="I64" s="202"/>
      <c r="J64" s="202"/>
      <c r="K64" s="202"/>
      <c r="L64" s="202"/>
      <c r="M64" s="202"/>
      <c r="N64" s="203"/>
      <c r="O64" s="198"/>
      <c r="P64" s="199"/>
      <c r="Q64" s="199"/>
      <c r="R64" s="200"/>
      <c r="S64" s="198"/>
      <c r="T64" s="199"/>
      <c r="U64" s="199"/>
      <c r="V64" s="199"/>
      <c r="W64" s="199"/>
      <c r="X64" s="199"/>
      <c r="Y64" s="200"/>
      <c r="Z64" s="198"/>
      <c r="AA64" s="199"/>
      <c r="AB64" s="199"/>
      <c r="AC64" s="199"/>
      <c r="AD64" s="199"/>
      <c r="AE64" s="199"/>
      <c r="AF64" s="200"/>
      <c r="AG64" s="201"/>
      <c r="AH64" s="202"/>
      <c r="AI64" s="202"/>
      <c r="AJ64" s="202"/>
      <c r="AK64" s="202"/>
      <c r="AL64" s="202"/>
      <c r="AM64" s="202"/>
      <c r="AN64" s="203"/>
      <c r="AO64" s="217" t="str">
        <f t="shared" si="23"/>
        <v/>
      </c>
      <c r="AP64" s="218"/>
      <c r="AQ64" s="218"/>
      <c r="AR64" s="218"/>
      <c r="AS64" s="219"/>
      <c r="AT64" s="201"/>
      <c r="AU64" s="202"/>
      <c r="AV64" s="202"/>
      <c r="AW64" s="202"/>
      <c r="AX64" s="202"/>
      <c r="AY64" s="202"/>
      <c r="AZ64" s="202"/>
      <c r="BA64" s="203"/>
      <c r="BB64" s="217" t="str">
        <f t="shared" si="13"/>
        <v/>
      </c>
      <c r="BC64" s="218"/>
      <c r="BD64" s="218"/>
      <c r="BE64" s="218"/>
      <c r="BF64" s="219"/>
      <c r="BG64" s="192"/>
      <c r="BH64" s="193"/>
      <c r="BI64" s="193"/>
      <c r="BJ64" s="193"/>
      <c r="BK64" s="193"/>
      <c r="BL64" s="193"/>
      <c r="BM64" s="194"/>
      <c r="BN64" s="195"/>
      <c r="BO64" s="196"/>
      <c r="BP64" s="196"/>
      <c r="BQ64" s="196"/>
      <c r="BR64" s="196"/>
      <c r="BS64" s="196"/>
      <c r="BT64" s="196"/>
      <c r="BU64" s="196"/>
      <c r="BV64" s="197"/>
      <c r="BW64" s="139" t="str">
        <f t="shared" si="14"/>
        <v/>
      </c>
      <c r="BX64" s="4"/>
      <c r="BY64" s="16">
        <f t="shared" si="15"/>
        <v>0</v>
      </c>
      <c r="BZ64" s="7">
        <f t="shared" si="16"/>
        <v>0</v>
      </c>
      <c r="CA64" s="7">
        <f t="shared" si="17"/>
        <v>0</v>
      </c>
      <c r="CB64" s="7">
        <f t="shared" si="18"/>
        <v>0</v>
      </c>
      <c r="CC64" s="7">
        <f t="shared" si="19"/>
        <v>0</v>
      </c>
      <c r="CD64" s="7">
        <f t="shared" si="20"/>
        <v>0</v>
      </c>
      <c r="CE64" s="7">
        <f t="shared" si="21"/>
        <v>0</v>
      </c>
      <c r="CF64" s="17">
        <f t="shared" si="22"/>
        <v>0</v>
      </c>
    </row>
    <row r="65" spans="1:86" ht="30" customHeight="1" x14ac:dyDescent="0.15">
      <c r="A65" s="5" t="str">
        <f t="shared" si="12"/>
        <v/>
      </c>
      <c r="B65" s="315"/>
      <c r="C65" s="316"/>
      <c r="D65" s="316"/>
      <c r="E65" s="316"/>
      <c r="F65" s="317"/>
      <c r="G65" s="201"/>
      <c r="H65" s="202"/>
      <c r="I65" s="202"/>
      <c r="J65" s="202"/>
      <c r="K65" s="202"/>
      <c r="L65" s="202"/>
      <c r="M65" s="202"/>
      <c r="N65" s="203"/>
      <c r="O65" s="198"/>
      <c r="P65" s="199"/>
      <c r="Q65" s="199"/>
      <c r="R65" s="200"/>
      <c r="S65" s="198"/>
      <c r="T65" s="199"/>
      <c r="U65" s="199"/>
      <c r="V65" s="199"/>
      <c r="W65" s="199"/>
      <c r="X65" s="199"/>
      <c r="Y65" s="200"/>
      <c r="Z65" s="198"/>
      <c r="AA65" s="199"/>
      <c r="AB65" s="199"/>
      <c r="AC65" s="199"/>
      <c r="AD65" s="199"/>
      <c r="AE65" s="199"/>
      <c r="AF65" s="200"/>
      <c r="AG65" s="201"/>
      <c r="AH65" s="202"/>
      <c r="AI65" s="202"/>
      <c r="AJ65" s="202"/>
      <c r="AK65" s="202"/>
      <c r="AL65" s="202"/>
      <c r="AM65" s="202"/>
      <c r="AN65" s="203"/>
      <c r="AO65" s="217" t="str">
        <f t="shared" si="23"/>
        <v/>
      </c>
      <c r="AP65" s="218"/>
      <c r="AQ65" s="218"/>
      <c r="AR65" s="218"/>
      <c r="AS65" s="219"/>
      <c r="AT65" s="201"/>
      <c r="AU65" s="202"/>
      <c r="AV65" s="202"/>
      <c r="AW65" s="202"/>
      <c r="AX65" s="202"/>
      <c r="AY65" s="202"/>
      <c r="AZ65" s="202"/>
      <c r="BA65" s="203"/>
      <c r="BB65" s="217" t="str">
        <f t="shared" si="13"/>
        <v/>
      </c>
      <c r="BC65" s="218"/>
      <c r="BD65" s="218"/>
      <c r="BE65" s="218"/>
      <c r="BF65" s="219"/>
      <c r="BG65" s="192"/>
      <c r="BH65" s="193"/>
      <c r="BI65" s="193"/>
      <c r="BJ65" s="193"/>
      <c r="BK65" s="193"/>
      <c r="BL65" s="193"/>
      <c r="BM65" s="194"/>
      <c r="BN65" s="195"/>
      <c r="BO65" s="196"/>
      <c r="BP65" s="196"/>
      <c r="BQ65" s="196"/>
      <c r="BR65" s="196"/>
      <c r="BS65" s="196"/>
      <c r="BT65" s="196"/>
      <c r="BU65" s="196"/>
      <c r="BV65" s="197"/>
      <c r="BW65" s="139" t="str">
        <f t="shared" si="14"/>
        <v/>
      </c>
      <c r="BX65" s="4"/>
      <c r="BY65" s="16">
        <f t="shared" si="15"/>
        <v>0</v>
      </c>
      <c r="BZ65" s="7">
        <f t="shared" si="16"/>
        <v>0</v>
      </c>
      <c r="CA65" s="7">
        <f t="shared" si="17"/>
        <v>0</v>
      </c>
      <c r="CB65" s="7">
        <f t="shared" si="18"/>
        <v>0</v>
      </c>
      <c r="CC65" s="7">
        <f t="shared" si="19"/>
        <v>0</v>
      </c>
      <c r="CD65" s="7">
        <f t="shared" si="20"/>
        <v>0</v>
      </c>
      <c r="CE65" s="7">
        <f t="shared" si="21"/>
        <v>0</v>
      </c>
      <c r="CF65" s="17">
        <f t="shared" si="22"/>
        <v>0</v>
      </c>
    </row>
    <row r="66" spans="1:86" ht="30" customHeight="1" thickBot="1" x14ac:dyDescent="0.2">
      <c r="A66" s="5" t="str">
        <f t="shared" si="12"/>
        <v/>
      </c>
      <c r="B66" s="321"/>
      <c r="C66" s="322"/>
      <c r="D66" s="322"/>
      <c r="E66" s="322"/>
      <c r="F66" s="323"/>
      <c r="G66" s="250"/>
      <c r="H66" s="251"/>
      <c r="I66" s="251"/>
      <c r="J66" s="251"/>
      <c r="K66" s="251"/>
      <c r="L66" s="251"/>
      <c r="M66" s="251"/>
      <c r="N66" s="252"/>
      <c r="O66" s="256"/>
      <c r="P66" s="257"/>
      <c r="Q66" s="257"/>
      <c r="R66" s="258"/>
      <c r="S66" s="256"/>
      <c r="T66" s="257"/>
      <c r="U66" s="257"/>
      <c r="V66" s="257"/>
      <c r="W66" s="257"/>
      <c r="X66" s="257"/>
      <c r="Y66" s="258"/>
      <c r="Z66" s="256"/>
      <c r="AA66" s="257"/>
      <c r="AB66" s="257"/>
      <c r="AC66" s="257"/>
      <c r="AD66" s="257"/>
      <c r="AE66" s="257"/>
      <c r="AF66" s="258"/>
      <c r="AG66" s="250"/>
      <c r="AH66" s="251"/>
      <c r="AI66" s="251"/>
      <c r="AJ66" s="251"/>
      <c r="AK66" s="251"/>
      <c r="AL66" s="251"/>
      <c r="AM66" s="251"/>
      <c r="AN66" s="252"/>
      <c r="AO66" s="253" t="str">
        <f t="shared" si="23"/>
        <v/>
      </c>
      <c r="AP66" s="254"/>
      <c r="AQ66" s="254"/>
      <c r="AR66" s="254"/>
      <c r="AS66" s="255"/>
      <c r="AT66" s="250"/>
      <c r="AU66" s="251"/>
      <c r="AV66" s="251"/>
      <c r="AW66" s="251"/>
      <c r="AX66" s="251"/>
      <c r="AY66" s="251"/>
      <c r="AZ66" s="251"/>
      <c r="BA66" s="252"/>
      <c r="BB66" s="253" t="str">
        <f t="shared" si="13"/>
        <v/>
      </c>
      <c r="BC66" s="254"/>
      <c r="BD66" s="254"/>
      <c r="BE66" s="254"/>
      <c r="BF66" s="255"/>
      <c r="BG66" s="240"/>
      <c r="BH66" s="241"/>
      <c r="BI66" s="241"/>
      <c r="BJ66" s="241"/>
      <c r="BK66" s="241"/>
      <c r="BL66" s="241"/>
      <c r="BM66" s="242"/>
      <c r="BN66" s="243"/>
      <c r="BO66" s="244"/>
      <c r="BP66" s="244"/>
      <c r="BQ66" s="244"/>
      <c r="BR66" s="244"/>
      <c r="BS66" s="244"/>
      <c r="BT66" s="244"/>
      <c r="BU66" s="244"/>
      <c r="BV66" s="245"/>
      <c r="BW66" s="139" t="str">
        <f t="shared" si="14"/>
        <v/>
      </c>
      <c r="BX66" s="4"/>
      <c r="BY66" s="18">
        <f t="shared" si="15"/>
        <v>0</v>
      </c>
      <c r="BZ66" s="38">
        <f t="shared" si="16"/>
        <v>0</v>
      </c>
      <c r="CA66" s="38">
        <f t="shared" si="17"/>
        <v>0</v>
      </c>
      <c r="CB66" s="38">
        <f t="shared" si="18"/>
        <v>0</v>
      </c>
      <c r="CC66" s="38">
        <f t="shared" si="19"/>
        <v>0</v>
      </c>
      <c r="CD66" s="38">
        <f t="shared" si="20"/>
        <v>0</v>
      </c>
      <c r="CE66" s="38">
        <f t="shared" si="21"/>
        <v>0</v>
      </c>
      <c r="CF66" s="19">
        <f t="shared" si="22"/>
        <v>0</v>
      </c>
    </row>
    <row r="67" spans="1:86" ht="18.75" hidden="1" customHeight="1" thickBot="1" x14ac:dyDescent="0.2">
      <c r="B67" s="175"/>
      <c r="C67" s="175"/>
      <c r="D67" s="175"/>
      <c r="E67" s="175"/>
      <c r="F67" s="175"/>
      <c r="G67" s="151"/>
      <c r="H67" s="151"/>
      <c r="I67" s="151"/>
      <c r="J67" s="151"/>
      <c r="K67" s="151"/>
      <c r="L67" s="151"/>
      <c r="M67" s="151"/>
      <c r="N67" s="151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1"/>
      <c r="AH67" s="151"/>
      <c r="AI67" s="151"/>
      <c r="AJ67" s="151"/>
      <c r="AK67" s="151"/>
      <c r="AL67" s="151"/>
      <c r="AM67" s="151"/>
      <c r="AN67" s="151"/>
      <c r="AO67" s="152"/>
      <c r="AP67" s="152"/>
      <c r="AQ67" s="152"/>
      <c r="AR67" s="152"/>
      <c r="AS67" s="152"/>
      <c r="AT67" s="151"/>
      <c r="AU67" s="151"/>
      <c r="AV67" s="151"/>
      <c r="AW67" s="151"/>
      <c r="AX67" s="151"/>
      <c r="AY67" s="151"/>
      <c r="AZ67" s="151"/>
      <c r="BA67" s="151"/>
      <c r="BB67" s="152"/>
      <c r="BC67" s="152"/>
      <c r="BD67" s="152"/>
      <c r="BE67" s="152"/>
      <c r="BF67" s="152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39"/>
      <c r="BX67" s="4"/>
    </row>
    <row r="68" spans="1:86" ht="18" customHeight="1" x14ac:dyDescent="0.15">
      <c r="B68" s="246" t="str">
        <f>B34</f>
        <v>注）令和4年7月2日から令和5年7月1日までの退去者を記載すること。</v>
      </c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6"/>
      <c r="BB68" s="246"/>
      <c r="BC68" s="246"/>
      <c r="BD68" s="246"/>
      <c r="BE68" s="246"/>
      <c r="BF68" s="246"/>
      <c r="BG68" s="246"/>
      <c r="BH68" s="246"/>
      <c r="BI68" s="246"/>
      <c r="BJ68" s="246"/>
      <c r="BK68" s="246"/>
      <c r="BL68" s="246"/>
      <c r="BM68" s="246"/>
      <c r="BN68" s="246"/>
      <c r="BO68" s="246"/>
      <c r="BP68" s="246"/>
      <c r="BQ68" s="246"/>
      <c r="BR68" s="246"/>
      <c r="BS68" s="246"/>
      <c r="BT68" s="246"/>
      <c r="BU68" s="246"/>
      <c r="BV68" s="246"/>
      <c r="BW68" s="140"/>
    </row>
    <row r="69" spans="1:86" ht="18" customHeight="1" thickBot="1" x14ac:dyDescent="0.2">
      <c r="B69" s="191" t="s">
        <v>77</v>
      </c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40"/>
    </row>
    <row r="70" spans="1:86" ht="19.5" customHeight="1" thickBot="1" x14ac:dyDescent="0.2"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191" t="str">
        <f>"（"&amp;IF(CB1&lt;=2,"印刷不要）",BZ1+3&amp;"／"&amp;$CF$1&amp;"）")</f>
        <v>（印刷不要）</v>
      </c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272">
        <f>AL36</f>
        <v>45108</v>
      </c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140"/>
      <c r="BY70" s="230">
        <f>ROUNDUP(BY71/25,0)</f>
        <v>1</v>
      </c>
      <c r="BZ70" s="231"/>
      <c r="CA70" s="231"/>
      <c r="CB70" s="231"/>
      <c r="CC70" s="231"/>
      <c r="CD70" s="232" t="s">
        <v>103</v>
      </c>
      <c r="CE70" s="233"/>
      <c r="CF70" s="234"/>
    </row>
    <row r="71" spans="1:86" ht="12.75" thickBot="1" x14ac:dyDescent="0.2"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273" t="s">
        <v>4</v>
      </c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324" t="str">
        <f>AY37</f>
        <v>有料老人ホーム　○○○</v>
      </c>
      <c r="AZ71" s="324"/>
      <c r="BA71" s="324"/>
      <c r="BB71" s="324"/>
      <c r="BC71" s="324"/>
      <c r="BD71" s="324"/>
      <c r="BE71" s="324"/>
      <c r="BF71" s="324"/>
      <c r="BG71" s="324"/>
      <c r="BH71" s="324"/>
      <c r="BI71" s="324"/>
      <c r="BJ71" s="324"/>
      <c r="BK71" s="324"/>
      <c r="BL71" s="324"/>
      <c r="BM71" s="324"/>
      <c r="BN71" s="324"/>
      <c r="BO71" s="324"/>
      <c r="BP71" s="324"/>
      <c r="BQ71" s="324"/>
      <c r="BR71" s="324"/>
      <c r="BS71" s="324"/>
      <c r="BT71" s="324"/>
      <c r="BU71" s="324"/>
      <c r="BV71" s="324"/>
      <c r="BW71" s="140"/>
      <c r="BY71" s="220">
        <f>SUM(BY72:CC72)</f>
        <v>2</v>
      </c>
      <c r="BZ71" s="221"/>
      <c r="CA71" s="221"/>
      <c r="CB71" s="221"/>
      <c r="CC71" s="223"/>
      <c r="CD71" s="224" t="s">
        <v>100</v>
      </c>
      <c r="CE71" s="225"/>
      <c r="CF71" s="226"/>
      <c r="CG71" s="9" t="e">
        <f>#REF!</f>
        <v>#REF!</v>
      </c>
    </row>
    <row r="72" spans="1:86" ht="12.75" thickBot="1" x14ac:dyDescent="0.2">
      <c r="B72" s="210" t="s">
        <v>339</v>
      </c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  <c r="AF72" s="210"/>
      <c r="AG72" s="210"/>
      <c r="AH72" s="210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140"/>
      <c r="BY72" s="41">
        <f>BY38</f>
        <v>2</v>
      </c>
      <c r="BZ72" s="42">
        <f>BZ38</f>
        <v>0</v>
      </c>
      <c r="CA72" s="42">
        <f>CA38</f>
        <v>0</v>
      </c>
      <c r="CB72" s="42">
        <f>CB38</f>
        <v>0</v>
      </c>
      <c r="CC72" s="43">
        <f>CC38</f>
        <v>0</v>
      </c>
      <c r="CD72" s="227" t="s">
        <v>101</v>
      </c>
      <c r="CE72" s="228"/>
      <c r="CF72" s="229"/>
      <c r="CG72" s="22">
        <f>COUNTA(B76:B100)</f>
        <v>0</v>
      </c>
      <c r="CH72" s="5" t="s">
        <v>102</v>
      </c>
    </row>
    <row r="73" spans="1:86" s="6" customFormat="1" ht="18" customHeight="1" x14ac:dyDescent="0.15">
      <c r="B73" s="275" t="s">
        <v>54</v>
      </c>
      <c r="C73" s="205"/>
      <c r="D73" s="205"/>
      <c r="E73" s="205"/>
      <c r="F73" s="206"/>
      <c r="G73" s="204" t="s">
        <v>51</v>
      </c>
      <c r="H73" s="205"/>
      <c r="I73" s="205"/>
      <c r="J73" s="205"/>
      <c r="K73" s="205"/>
      <c r="L73" s="205"/>
      <c r="M73" s="205"/>
      <c r="N73" s="206"/>
      <c r="O73" s="204" t="s">
        <v>39</v>
      </c>
      <c r="P73" s="205"/>
      <c r="Q73" s="205"/>
      <c r="R73" s="206"/>
      <c r="S73" s="204" t="s">
        <v>19</v>
      </c>
      <c r="T73" s="205"/>
      <c r="U73" s="205"/>
      <c r="V73" s="205"/>
      <c r="W73" s="205"/>
      <c r="X73" s="205"/>
      <c r="Y73" s="206"/>
      <c r="Z73" s="204" t="s">
        <v>78</v>
      </c>
      <c r="AA73" s="205"/>
      <c r="AB73" s="205"/>
      <c r="AC73" s="205"/>
      <c r="AD73" s="205"/>
      <c r="AE73" s="205"/>
      <c r="AF73" s="206"/>
      <c r="AG73" s="204" t="s">
        <v>2</v>
      </c>
      <c r="AH73" s="205"/>
      <c r="AI73" s="205"/>
      <c r="AJ73" s="205"/>
      <c r="AK73" s="205"/>
      <c r="AL73" s="205"/>
      <c r="AM73" s="205"/>
      <c r="AN73" s="206"/>
      <c r="AO73" s="276" t="s">
        <v>50</v>
      </c>
      <c r="AP73" s="277"/>
      <c r="AQ73" s="277"/>
      <c r="AR73" s="277"/>
      <c r="AS73" s="278"/>
      <c r="AT73" s="204" t="s">
        <v>81</v>
      </c>
      <c r="AU73" s="205"/>
      <c r="AV73" s="205"/>
      <c r="AW73" s="205"/>
      <c r="AX73" s="205"/>
      <c r="AY73" s="205"/>
      <c r="AZ73" s="205"/>
      <c r="BA73" s="206"/>
      <c r="BB73" s="276" t="s">
        <v>93</v>
      </c>
      <c r="BC73" s="277"/>
      <c r="BD73" s="277"/>
      <c r="BE73" s="277"/>
      <c r="BF73" s="278"/>
      <c r="BG73" s="204" t="s">
        <v>94</v>
      </c>
      <c r="BH73" s="205"/>
      <c r="BI73" s="205"/>
      <c r="BJ73" s="205"/>
      <c r="BK73" s="205"/>
      <c r="BL73" s="205"/>
      <c r="BM73" s="206"/>
      <c r="BN73" s="204" t="s">
        <v>7</v>
      </c>
      <c r="BO73" s="205"/>
      <c r="BP73" s="205"/>
      <c r="BQ73" s="205"/>
      <c r="BR73" s="205"/>
      <c r="BS73" s="205"/>
      <c r="BT73" s="205"/>
      <c r="BU73" s="205"/>
      <c r="BV73" s="269"/>
      <c r="BW73" s="141"/>
      <c r="BY73" s="220" t="s">
        <v>84</v>
      </c>
      <c r="BZ73" s="221"/>
      <c r="CA73" s="221"/>
      <c r="CB73" s="221"/>
      <c r="CC73" s="221"/>
      <c r="CD73" s="221"/>
      <c r="CE73" s="221"/>
      <c r="CF73" s="222"/>
      <c r="CG73" s="47" t="e">
        <f>#REF!</f>
        <v>#REF!</v>
      </c>
      <c r="CH73" s="5" t="s">
        <v>106</v>
      </c>
    </row>
    <row r="74" spans="1:86" ht="18" customHeight="1" thickBot="1" x14ac:dyDescent="0.2">
      <c r="B74" s="265" t="s">
        <v>55</v>
      </c>
      <c r="C74" s="208"/>
      <c r="D74" s="208"/>
      <c r="E74" s="208"/>
      <c r="F74" s="209"/>
      <c r="G74" s="207"/>
      <c r="H74" s="208"/>
      <c r="I74" s="208"/>
      <c r="J74" s="208"/>
      <c r="K74" s="208"/>
      <c r="L74" s="208"/>
      <c r="M74" s="208"/>
      <c r="N74" s="209"/>
      <c r="O74" s="207"/>
      <c r="P74" s="208"/>
      <c r="Q74" s="208"/>
      <c r="R74" s="209"/>
      <c r="S74" s="266" t="s">
        <v>217</v>
      </c>
      <c r="T74" s="267"/>
      <c r="U74" s="267"/>
      <c r="V74" s="267"/>
      <c r="W74" s="267"/>
      <c r="X74" s="267"/>
      <c r="Y74" s="268"/>
      <c r="Z74" s="207" t="s">
        <v>5</v>
      </c>
      <c r="AA74" s="208"/>
      <c r="AB74" s="208"/>
      <c r="AC74" s="208"/>
      <c r="AD74" s="208"/>
      <c r="AE74" s="208"/>
      <c r="AF74" s="209"/>
      <c r="AG74" s="207" t="s">
        <v>3</v>
      </c>
      <c r="AH74" s="208"/>
      <c r="AI74" s="208"/>
      <c r="AJ74" s="208"/>
      <c r="AK74" s="208"/>
      <c r="AL74" s="208"/>
      <c r="AM74" s="208"/>
      <c r="AN74" s="209"/>
      <c r="AO74" s="207" t="s">
        <v>49</v>
      </c>
      <c r="AP74" s="208"/>
      <c r="AQ74" s="208"/>
      <c r="AR74" s="208"/>
      <c r="AS74" s="209"/>
      <c r="AT74" s="207" t="s">
        <v>3</v>
      </c>
      <c r="AU74" s="208"/>
      <c r="AV74" s="208"/>
      <c r="AW74" s="208"/>
      <c r="AX74" s="208"/>
      <c r="AY74" s="208"/>
      <c r="AZ74" s="208"/>
      <c r="BA74" s="209"/>
      <c r="BB74" s="207" t="s">
        <v>49</v>
      </c>
      <c r="BC74" s="208"/>
      <c r="BD74" s="208"/>
      <c r="BE74" s="208"/>
      <c r="BF74" s="208"/>
      <c r="BG74" s="207" t="s">
        <v>53</v>
      </c>
      <c r="BH74" s="208"/>
      <c r="BI74" s="208"/>
      <c r="BJ74" s="208"/>
      <c r="BK74" s="208"/>
      <c r="BL74" s="208"/>
      <c r="BM74" s="209"/>
      <c r="BN74" s="207"/>
      <c r="BO74" s="208"/>
      <c r="BP74" s="208"/>
      <c r="BQ74" s="208"/>
      <c r="BR74" s="208"/>
      <c r="BS74" s="208"/>
      <c r="BT74" s="208"/>
      <c r="BU74" s="208"/>
      <c r="BV74" s="270"/>
      <c r="BW74" s="141"/>
      <c r="BX74" s="6"/>
      <c r="BY74" s="48" t="s">
        <v>92</v>
      </c>
      <c r="BZ74" s="11" t="s">
        <v>85</v>
      </c>
      <c r="CA74" s="7" t="s">
        <v>86</v>
      </c>
      <c r="CB74" s="7" t="s">
        <v>87</v>
      </c>
      <c r="CC74" s="7" t="s">
        <v>88</v>
      </c>
      <c r="CD74" s="7" t="s">
        <v>95</v>
      </c>
      <c r="CE74" s="7" t="s">
        <v>96</v>
      </c>
      <c r="CF74" s="17" t="s">
        <v>90</v>
      </c>
      <c r="CG74" s="49" t="e">
        <f>#REF!</f>
        <v>#REF!</v>
      </c>
      <c r="CH74" s="5" t="s">
        <v>107</v>
      </c>
    </row>
    <row r="75" spans="1:86" ht="29.25" hidden="1" customHeight="1" x14ac:dyDescent="0.15">
      <c r="B75" s="155"/>
      <c r="C75" s="156"/>
      <c r="D75" s="156"/>
      <c r="E75" s="156"/>
      <c r="F75" s="157"/>
      <c r="G75" s="158"/>
      <c r="H75" s="156"/>
      <c r="I75" s="156"/>
      <c r="J75" s="156"/>
      <c r="K75" s="156"/>
      <c r="L75" s="156"/>
      <c r="M75" s="156"/>
      <c r="N75" s="157"/>
      <c r="O75" s="158"/>
      <c r="P75" s="156"/>
      <c r="Q75" s="156"/>
      <c r="R75" s="157"/>
      <c r="S75" s="159"/>
      <c r="T75" s="160"/>
      <c r="U75" s="160"/>
      <c r="V75" s="160"/>
      <c r="W75" s="160"/>
      <c r="X75" s="160"/>
      <c r="Y75" s="161"/>
      <c r="Z75" s="158"/>
      <c r="AA75" s="156"/>
      <c r="AB75" s="156"/>
      <c r="AC75" s="156"/>
      <c r="AD75" s="156"/>
      <c r="AE75" s="156"/>
      <c r="AF75" s="157"/>
      <c r="AG75" s="158"/>
      <c r="AH75" s="156"/>
      <c r="AI75" s="156"/>
      <c r="AJ75" s="156"/>
      <c r="AK75" s="156"/>
      <c r="AL75" s="156"/>
      <c r="AM75" s="156"/>
      <c r="AN75" s="157"/>
      <c r="AO75" s="158"/>
      <c r="AP75" s="156"/>
      <c r="AQ75" s="156"/>
      <c r="AR75" s="156"/>
      <c r="AS75" s="157"/>
      <c r="AT75" s="158"/>
      <c r="AU75" s="156"/>
      <c r="AV75" s="156"/>
      <c r="AW75" s="156"/>
      <c r="AX75" s="156"/>
      <c r="AY75" s="156"/>
      <c r="AZ75" s="156"/>
      <c r="BA75" s="157"/>
      <c r="BB75" s="158"/>
      <c r="BC75" s="156"/>
      <c r="BD75" s="156"/>
      <c r="BE75" s="156"/>
      <c r="BF75" s="156"/>
      <c r="BG75" s="158"/>
      <c r="BH75" s="156"/>
      <c r="BI75" s="156"/>
      <c r="BJ75" s="156"/>
      <c r="BK75" s="156"/>
      <c r="BL75" s="156"/>
      <c r="BM75" s="157"/>
      <c r="BN75" s="158"/>
      <c r="BO75" s="156"/>
      <c r="BP75" s="156"/>
      <c r="BQ75" s="156"/>
      <c r="BR75" s="156"/>
      <c r="BS75" s="156"/>
      <c r="BT75" s="156"/>
      <c r="BU75" s="156"/>
      <c r="BV75" s="162"/>
      <c r="BW75" s="140"/>
      <c r="BY75" s="48"/>
      <c r="BZ75" s="11"/>
      <c r="CA75" s="7"/>
      <c r="CB75" s="7"/>
      <c r="CC75" s="7"/>
      <c r="CD75" s="7"/>
      <c r="CE75" s="7"/>
      <c r="CF75" s="8"/>
      <c r="CG75" s="50"/>
    </row>
    <row r="76" spans="1:86" ht="30" customHeight="1" x14ac:dyDescent="0.15">
      <c r="A76" s="5" t="str">
        <f>IF(B76=0,"",A66+1)</f>
        <v/>
      </c>
      <c r="B76" s="315"/>
      <c r="C76" s="316"/>
      <c r="D76" s="316"/>
      <c r="E76" s="316"/>
      <c r="F76" s="317"/>
      <c r="G76" s="201"/>
      <c r="H76" s="202"/>
      <c r="I76" s="202"/>
      <c r="J76" s="202"/>
      <c r="K76" s="202"/>
      <c r="L76" s="202"/>
      <c r="M76" s="202"/>
      <c r="N76" s="203"/>
      <c r="O76" s="198"/>
      <c r="P76" s="199"/>
      <c r="Q76" s="199"/>
      <c r="R76" s="200"/>
      <c r="S76" s="198"/>
      <c r="T76" s="199"/>
      <c r="U76" s="199"/>
      <c r="V76" s="199"/>
      <c r="W76" s="199"/>
      <c r="X76" s="199"/>
      <c r="Y76" s="200"/>
      <c r="Z76" s="198"/>
      <c r="AA76" s="199"/>
      <c r="AB76" s="199"/>
      <c r="AC76" s="199"/>
      <c r="AD76" s="199"/>
      <c r="AE76" s="199"/>
      <c r="AF76" s="200"/>
      <c r="AG76" s="201"/>
      <c r="AH76" s="202"/>
      <c r="AI76" s="202"/>
      <c r="AJ76" s="202"/>
      <c r="AK76" s="202"/>
      <c r="AL76" s="202"/>
      <c r="AM76" s="202"/>
      <c r="AN76" s="203"/>
      <c r="AO76" s="217" t="str">
        <f>IF(AG76=0,"",DATEDIF(G76,AG76,"Y"))</f>
        <v/>
      </c>
      <c r="AP76" s="218"/>
      <c r="AQ76" s="218"/>
      <c r="AR76" s="218"/>
      <c r="AS76" s="219"/>
      <c r="AT76" s="201"/>
      <c r="AU76" s="202"/>
      <c r="AV76" s="202"/>
      <c r="AW76" s="202"/>
      <c r="AX76" s="202"/>
      <c r="AY76" s="202"/>
      <c r="AZ76" s="202"/>
      <c r="BA76" s="203"/>
      <c r="BB76" s="217" t="str">
        <f>IF(AT76=0,"",DATEDIF(G76,AT76,"Y"))</f>
        <v/>
      </c>
      <c r="BC76" s="218"/>
      <c r="BD76" s="218"/>
      <c r="BE76" s="218"/>
      <c r="BF76" s="219"/>
      <c r="BG76" s="192"/>
      <c r="BH76" s="193"/>
      <c r="BI76" s="193"/>
      <c r="BJ76" s="193"/>
      <c r="BK76" s="193"/>
      <c r="BL76" s="193"/>
      <c r="BM76" s="194"/>
      <c r="BN76" s="195"/>
      <c r="BO76" s="196"/>
      <c r="BP76" s="196"/>
      <c r="BQ76" s="196"/>
      <c r="BR76" s="196"/>
      <c r="BS76" s="196"/>
      <c r="BT76" s="196"/>
      <c r="BU76" s="196"/>
      <c r="BV76" s="197"/>
      <c r="BW76" s="139" t="str">
        <f>IF(BY76+BZ76+CA76+CB76+CC76+CD76+CE76+CF76=8,"",IF(BY76+BZ76+CA76+CB76+CC76+CD76+CE76+CF76=0,"","未記入項目あり"))</f>
        <v/>
      </c>
      <c r="BX76" s="4"/>
      <c r="BY76" s="16">
        <f>IF(B76=0,0,1)</f>
        <v>0</v>
      </c>
      <c r="BZ76" s="7">
        <f>IF(G76=0,0,1)</f>
        <v>0</v>
      </c>
      <c r="CA76" s="7">
        <f>IF(O76=0,0,1)</f>
        <v>0</v>
      </c>
      <c r="CB76" s="7">
        <f>IF(S76=0,0,1)</f>
        <v>0</v>
      </c>
      <c r="CC76" s="7">
        <f>IF(Z76=0,0,1)</f>
        <v>0</v>
      </c>
      <c r="CD76" s="7">
        <f>IF(AG76=0,0,1)</f>
        <v>0</v>
      </c>
      <c r="CE76" s="7">
        <f>IF(AT76=0,0,1)</f>
        <v>0</v>
      </c>
      <c r="CF76" s="8">
        <f>IF(BG76=0,0,1)</f>
        <v>0</v>
      </c>
      <c r="CG76" s="51" t="s">
        <v>58</v>
      </c>
    </row>
    <row r="77" spans="1:86" ht="30" customHeight="1" x14ac:dyDescent="0.15">
      <c r="A77" s="5" t="str">
        <f t="shared" ref="A77:A100" si="24">IF(B77=0,"",A76+1)</f>
        <v/>
      </c>
      <c r="B77" s="315"/>
      <c r="C77" s="316"/>
      <c r="D77" s="316"/>
      <c r="E77" s="316"/>
      <c r="F77" s="317"/>
      <c r="G77" s="201"/>
      <c r="H77" s="202"/>
      <c r="I77" s="202"/>
      <c r="J77" s="202"/>
      <c r="K77" s="202"/>
      <c r="L77" s="202"/>
      <c r="M77" s="202"/>
      <c r="N77" s="203"/>
      <c r="O77" s="198"/>
      <c r="P77" s="199"/>
      <c r="Q77" s="199"/>
      <c r="R77" s="200"/>
      <c r="S77" s="198"/>
      <c r="T77" s="199"/>
      <c r="U77" s="199"/>
      <c r="V77" s="199"/>
      <c r="W77" s="199"/>
      <c r="X77" s="199"/>
      <c r="Y77" s="200"/>
      <c r="Z77" s="198"/>
      <c r="AA77" s="199"/>
      <c r="AB77" s="199"/>
      <c r="AC77" s="199"/>
      <c r="AD77" s="199"/>
      <c r="AE77" s="199"/>
      <c r="AF77" s="200"/>
      <c r="AG77" s="201"/>
      <c r="AH77" s="202"/>
      <c r="AI77" s="202"/>
      <c r="AJ77" s="202"/>
      <c r="AK77" s="202"/>
      <c r="AL77" s="202"/>
      <c r="AM77" s="202"/>
      <c r="AN77" s="203"/>
      <c r="AO77" s="217" t="str">
        <f>IF(AG77=0,"",DATEDIF(G77,AG77,"Y"))</f>
        <v/>
      </c>
      <c r="AP77" s="218"/>
      <c r="AQ77" s="218"/>
      <c r="AR77" s="218"/>
      <c r="AS77" s="219"/>
      <c r="AT77" s="201"/>
      <c r="AU77" s="202"/>
      <c r="AV77" s="202"/>
      <c r="AW77" s="202"/>
      <c r="AX77" s="202"/>
      <c r="AY77" s="202"/>
      <c r="AZ77" s="202"/>
      <c r="BA77" s="203"/>
      <c r="BB77" s="217" t="str">
        <f t="shared" ref="BB77:BB100" si="25">IF(AT77=0,"",DATEDIF(G77,AT77,"Y"))</f>
        <v/>
      </c>
      <c r="BC77" s="218"/>
      <c r="BD77" s="218"/>
      <c r="BE77" s="218"/>
      <c r="BF77" s="219"/>
      <c r="BG77" s="192"/>
      <c r="BH77" s="193"/>
      <c r="BI77" s="193"/>
      <c r="BJ77" s="193"/>
      <c r="BK77" s="193"/>
      <c r="BL77" s="193"/>
      <c r="BM77" s="194"/>
      <c r="BN77" s="195"/>
      <c r="BO77" s="196"/>
      <c r="BP77" s="196"/>
      <c r="BQ77" s="196"/>
      <c r="BR77" s="196"/>
      <c r="BS77" s="196"/>
      <c r="BT77" s="196"/>
      <c r="BU77" s="196"/>
      <c r="BV77" s="197"/>
      <c r="BW77" s="139" t="str">
        <f t="shared" ref="BW77:BW100" si="26">IF(BY77+BZ77+CA77+CB77+CC77+CD77+CE77+CF77=8,"",IF(BY77+BZ77+CA77+CB77+CC77+CD77+CE77+CF77=0,"","未記入項目あり"))</f>
        <v/>
      </c>
      <c r="BX77" s="4"/>
      <c r="BY77" s="16">
        <f t="shared" ref="BY77:BY100" si="27">IF(B77=0,0,1)</f>
        <v>0</v>
      </c>
      <c r="BZ77" s="7">
        <f t="shared" ref="BZ77:BZ100" si="28">IF(G77=0,0,1)</f>
        <v>0</v>
      </c>
      <c r="CA77" s="7">
        <f t="shared" ref="CA77:CA100" si="29">IF(O77=0,0,1)</f>
        <v>0</v>
      </c>
      <c r="CB77" s="7">
        <f t="shared" ref="CB77:CB100" si="30">IF(S77=0,0,1)</f>
        <v>0</v>
      </c>
      <c r="CC77" s="7">
        <f t="shared" ref="CC77:CC100" si="31">IF(Z77=0,0,1)</f>
        <v>0</v>
      </c>
      <c r="CD77" s="7">
        <f t="shared" ref="CD77:CD100" si="32">IF(AG77=0,0,1)</f>
        <v>0</v>
      </c>
      <c r="CE77" s="7">
        <f t="shared" ref="CE77:CE100" si="33">IF(AT77=0,0,1)</f>
        <v>0</v>
      </c>
      <c r="CF77" s="8">
        <f t="shared" ref="CF77:CF100" si="34">IF(BG77=0,0,1)</f>
        <v>0</v>
      </c>
      <c r="CG77" s="52" t="s">
        <v>59</v>
      </c>
    </row>
    <row r="78" spans="1:86" ht="30" customHeight="1" x14ac:dyDescent="0.15">
      <c r="A78" s="5" t="str">
        <f t="shared" si="24"/>
        <v/>
      </c>
      <c r="B78" s="315"/>
      <c r="C78" s="316"/>
      <c r="D78" s="316"/>
      <c r="E78" s="316"/>
      <c r="F78" s="317"/>
      <c r="G78" s="201"/>
      <c r="H78" s="202"/>
      <c r="I78" s="202"/>
      <c r="J78" s="202"/>
      <c r="K78" s="202"/>
      <c r="L78" s="202"/>
      <c r="M78" s="202"/>
      <c r="N78" s="203"/>
      <c r="O78" s="198"/>
      <c r="P78" s="199"/>
      <c r="Q78" s="199"/>
      <c r="R78" s="200"/>
      <c r="S78" s="198"/>
      <c r="T78" s="199"/>
      <c r="U78" s="199"/>
      <c r="V78" s="199"/>
      <c r="W78" s="199"/>
      <c r="X78" s="199"/>
      <c r="Y78" s="200"/>
      <c r="Z78" s="198"/>
      <c r="AA78" s="199"/>
      <c r="AB78" s="199"/>
      <c r="AC78" s="199"/>
      <c r="AD78" s="199"/>
      <c r="AE78" s="199"/>
      <c r="AF78" s="200"/>
      <c r="AG78" s="201"/>
      <c r="AH78" s="202"/>
      <c r="AI78" s="202"/>
      <c r="AJ78" s="202"/>
      <c r="AK78" s="202"/>
      <c r="AL78" s="202"/>
      <c r="AM78" s="202"/>
      <c r="AN78" s="203"/>
      <c r="AO78" s="217" t="str">
        <f t="shared" ref="AO78:AO100" si="35">IF(AG78=0,"",DATEDIF(G78,AG78,"Y"))</f>
        <v/>
      </c>
      <c r="AP78" s="218"/>
      <c r="AQ78" s="218"/>
      <c r="AR78" s="218"/>
      <c r="AS78" s="219"/>
      <c r="AT78" s="201"/>
      <c r="AU78" s="202"/>
      <c r="AV78" s="202"/>
      <c r="AW78" s="202"/>
      <c r="AX78" s="202"/>
      <c r="AY78" s="202"/>
      <c r="AZ78" s="202"/>
      <c r="BA78" s="203"/>
      <c r="BB78" s="217" t="str">
        <f t="shared" si="25"/>
        <v/>
      </c>
      <c r="BC78" s="218"/>
      <c r="BD78" s="218"/>
      <c r="BE78" s="218"/>
      <c r="BF78" s="219"/>
      <c r="BG78" s="192"/>
      <c r="BH78" s="193"/>
      <c r="BI78" s="193"/>
      <c r="BJ78" s="193"/>
      <c r="BK78" s="193"/>
      <c r="BL78" s="193"/>
      <c r="BM78" s="194"/>
      <c r="BN78" s="195"/>
      <c r="BO78" s="196"/>
      <c r="BP78" s="196"/>
      <c r="BQ78" s="196"/>
      <c r="BR78" s="196"/>
      <c r="BS78" s="196"/>
      <c r="BT78" s="196"/>
      <c r="BU78" s="196"/>
      <c r="BV78" s="197"/>
      <c r="BW78" s="139" t="str">
        <f t="shared" si="26"/>
        <v/>
      </c>
      <c r="BX78" s="4"/>
      <c r="BY78" s="16">
        <f t="shared" si="27"/>
        <v>0</v>
      </c>
      <c r="BZ78" s="7">
        <f t="shared" si="28"/>
        <v>0</v>
      </c>
      <c r="CA78" s="7">
        <f t="shared" si="29"/>
        <v>0</v>
      </c>
      <c r="CB78" s="7">
        <f t="shared" si="30"/>
        <v>0</v>
      </c>
      <c r="CC78" s="7">
        <f t="shared" si="31"/>
        <v>0</v>
      </c>
      <c r="CD78" s="7">
        <f t="shared" si="32"/>
        <v>0</v>
      </c>
      <c r="CE78" s="7">
        <f t="shared" si="33"/>
        <v>0</v>
      </c>
      <c r="CF78" s="8">
        <f t="shared" si="34"/>
        <v>0</v>
      </c>
      <c r="CG78" s="52" t="s">
        <v>60</v>
      </c>
    </row>
    <row r="79" spans="1:86" ht="30" customHeight="1" x14ac:dyDescent="0.15">
      <c r="A79" s="5" t="str">
        <f t="shared" si="24"/>
        <v/>
      </c>
      <c r="B79" s="315"/>
      <c r="C79" s="316"/>
      <c r="D79" s="316"/>
      <c r="E79" s="316"/>
      <c r="F79" s="317"/>
      <c r="G79" s="201"/>
      <c r="H79" s="202"/>
      <c r="I79" s="202"/>
      <c r="J79" s="202"/>
      <c r="K79" s="202"/>
      <c r="L79" s="202"/>
      <c r="M79" s="202"/>
      <c r="N79" s="203"/>
      <c r="O79" s="198"/>
      <c r="P79" s="199"/>
      <c r="Q79" s="199"/>
      <c r="R79" s="200"/>
      <c r="S79" s="198"/>
      <c r="T79" s="199"/>
      <c r="U79" s="199"/>
      <c r="V79" s="199"/>
      <c r="W79" s="199"/>
      <c r="X79" s="199"/>
      <c r="Y79" s="200"/>
      <c r="Z79" s="198"/>
      <c r="AA79" s="199"/>
      <c r="AB79" s="199"/>
      <c r="AC79" s="199"/>
      <c r="AD79" s="199"/>
      <c r="AE79" s="199"/>
      <c r="AF79" s="200"/>
      <c r="AG79" s="201"/>
      <c r="AH79" s="202"/>
      <c r="AI79" s="202"/>
      <c r="AJ79" s="202"/>
      <c r="AK79" s="202"/>
      <c r="AL79" s="202"/>
      <c r="AM79" s="202"/>
      <c r="AN79" s="203"/>
      <c r="AO79" s="217" t="str">
        <f t="shared" si="35"/>
        <v/>
      </c>
      <c r="AP79" s="218"/>
      <c r="AQ79" s="218"/>
      <c r="AR79" s="218"/>
      <c r="AS79" s="219"/>
      <c r="AT79" s="201"/>
      <c r="AU79" s="202"/>
      <c r="AV79" s="202"/>
      <c r="AW79" s="202"/>
      <c r="AX79" s="202"/>
      <c r="AY79" s="202"/>
      <c r="AZ79" s="202"/>
      <c r="BA79" s="203"/>
      <c r="BB79" s="217" t="str">
        <f t="shared" si="25"/>
        <v/>
      </c>
      <c r="BC79" s="218"/>
      <c r="BD79" s="218"/>
      <c r="BE79" s="218"/>
      <c r="BF79" s="219"/>
      <c r="BG79" s="192"/>
      <c r="BH79" s="193"/>
      <c r="BI79" s="193"/>
      <c r="BJ79" s="193"/>
      <c r="BK79" s="193"/>
      <c r="BL79" s="193"/>
      <c r="BM79" s="194"/>
      <c r="BN79" s="195"/>
      <c r="BO79" s="196"/>
      <c r="BP79" s="196"/>
      <c r="BQ79" s="196"/>
      <c r="BR79" s="196"/>
      <c r="BS79" s="196"/>
      <c r="BT79" s="196"/>
      <c r="BU79" s="196"/>
      <c r="BV79" s="197"/>
      <c r="BW79" s="139" t="str">
        <f t="shared" si="26"/>
        <v/>
      </c>
      <c r="BX79" s="4"/>
      <c r="BY79" s="16">
        <f t="shared" si="27"/>
        <v>0</v>
      </c>
      <c r="BZ79" s="7">
        <f t="shared" si="28"/>
        <v>0</v>
      </c>
      <c r="CA79" s="7">
        <f t="shared" si="29"/>
        <v>0</v>
      </c>
      <c r="CB79" s="7">
        <f t="shared" si="30"/>
        <v>0</v>
      </c>
      <c r="CC79" s="7">
        <f t="shared" si="31"/>
        <v>0</v>
      </c>
      <c r="CD79" s="7">
        <f t="shared" si="32"/>
        <v>0</v>
      </c>
      <c r="CE79" s="7">
        <f t="shared" si="33"/>
        <v>0</v>
      </c>
      <c r="CF79" s="8">
        <f t="shared" si="34"/>
        <v>0</v>
      </c>
      <c r="CG79" s="52" t="s">
        <v>75</v>
      </c>
    </row>
    <row r="80" spans="1:86" ht="30" customHeight="1" x14ac:dyDescent="0.15">
      <c r="A80" s="5" t="str">
        <f t="shared" si="24"/>
        <v/>
      </c>
      <c r="B80" s="315"/>
      <c r="C80" s="316"/>
      <c r="D80" s="316"/>
      <c r="E80" s="316"/>
      <c r="F80" s="317"/>
      <c r="G80" s="201"/>
      <c r="H80" s="202"/>
      <c r="I80" s="202"/>
      <c r="J80" s="202"/>
      <c r="K80" s="202"/>
      <c r="L80" s="202"/>
      <c r="M80" s="202"/>
      <c r="N80" s="203"/>
      <c r="O80" s="198"/>
      <c r="P80" s="199"/>
      <c r="Q80" s="199"/>
      <c r="R80" s="200"/>
      <c r="S80" s="198"/>
      <c r="T80" s="199"/>
      <c r="U80" s="199"/>
      <c r="V80" s="199"/>
      <c r="W80" s="199"/>
      <c r="X80" s="199"/>
      <c r="Y80" s="200"/>
      <c r="Z80" s="198"/>
      <c r="AA80" s="199"/>
      <c r="AB80" s="199"/>
      <c r="AC80" s="199"/>
      <c r="AD80" s="199"/>
      <c r="AE80" s="199"/>
      <c r="AF80" s="200"/>
      <c r="AG80" s="201"/>
      <c r="AH80" s="202"/>
      <c r="AI80" s="202"/>
      <c r="AJ80" s="202"/>
      <c r="AK80" s="202"/>
      <c r="AL80" s="202"/>
      <c r="AM80" s="202"/>
      <c r="AN80" s="203"/>
      <c r="AO80" s="217" t="str">
        <f t="shared" si="35"/>
        <v/>
      </c>
      <c r="AP80" s="218"/>
      <c r="AQ80" s="218"/>
      <c r="AR80" s="218"/>
      <c r="AS80" s="219"/>
      <c r="AT80" s="201"/>
      <c r="AU80" s="202"/>
      <c r="AV80" s="202"/>
      <c r="AW80" s="202"/>
      <c r="AX80" s="202"/>
      <c r="AY80" s="202"/>
      <c r="AZ80" s="202"/>
      <c r="BA80" s="203"/>
      <c r="BB80" s="217" t="str">
        <f t="shared" si="25"/>
        <v/>
      </c>
      <c r="BC80" s="218"/>
      <c r="BD80" s="218"/>
      <c r="BE80" s="218"/>
      <c r="BF80" s="219"/>
      <c r="BG80" s="192"/>
      <c r="BH80" s="193"/>
      <c r="BI80" s="193"/>
      <c r="BJ80" s="193"/>
      <c r="BK80" s="193"/>
      <c r="BL80" s="193"/>
      <c r="BM80" s="194"/>
      <c r="BN80" s="195"/>
      <c r="BO80" s="196"/>
      <c r="BP80" s="196"/>
      <c r="BQ80" s="196"/>
      <c r="BR80" s="196"/>
      <c r="BS80" s="196"/>
      <c r="BT80" s="196"/>
      <c r="BU80" s="196"/>
      <c r="BV80" s="197"/>
      <c r="BW80" s="139" t="str">
        <f t="shared" si="26"/>
        <v/>
      </c>
      <c r="BX80" s="4"/>
      <c r="BY80" s="16">
        <f t="shared" si="27"/>
        <v>0</v>
      </c>
      <c r="BZ80" s="7">
        <f t="shared" si="28"/>
        <v>0</v>
      </c>
      <c r="CA80" s="7">
        <f t="shared" si="29"/>
        <v>0</v>
      </c>
      <c r="CB80" s="7">
        <f t="shared" si="30"/>
        <v>0</v>
      </c>
      <c r="CC80" s="7">
        <f t="shared" si="31"/>
        <v>0</v>
      </c>
      <c r="CD80" s="7">
        <f t="shared" si="32"/>
        <v>0</v>
      </c>
      <c r="CE80" s="7">
        <f t="shared" si="33"/>
        <v>0</v>
      </c>
      <c r="CF80" s="8">
        <f t="shared" si="34"/>
        <v>0</v>
      </c>
      <c r="CG80" s="52" t="s">
        <v>79</v>
      </c>
    </row>
    <row r="81" spans="1:85" ht="30" customHeight="1" x14ac:dyDescent="0.15">
      <c r="A81" s="5" t="str">
        <f t="shared" si="24"/>
        <v/>
      </c>
      <c r="B81" s="315"/>
      <c r="C81" s="316"/>
      <c r="D81" s="316"/>
      <c r="E81" s="316"/>
      <c r="F81" s="317"/>
      <c r="G81" s="201"/>
      <c r="H81" s="202"/>
      <c r="I81" s="202"/>
      <c r="J81" s="202"/>
      <c r="K81" s="202"/>
      <c r="L81" s="202"/>
      <c r="M81" s="202"/>
      <c r="N81" s="203"/>
      <c r="O81" s="198"/>
      <c r="P81" s="199"/>
      <c r="Q81" s="199"/>
      <c r="R81" s="200"/>
      <c r="S81" s="198"/>
      <c r="T81" s="199"/>
      <c r="U81" s="199"/>
      <c r="V81" s="199"/>
      <c r="W81" s="199"/>
      <c r="X81" s="199"/>
      <c r="Y81" s="200"/>
      <c r="Z81" s="198"/>
      <c r="AA81" s="199"/>
      <c r="AB81" s="199"/>
      <c r="AC81" s="199"/>
      <c r="AD81" s="199"/>
      <c r="AE81" s="199"/>
      <c r="AF81" s="200"/>
      <c r="AG81" s="201"/>
      <c r="AH81" s="202"/>
      <c r="AI81" s="202"/>
      <c r="AJ81" s="202"/>
      <c r="AK81" s="202"/>
      <c r="AL81" s="202"/>
      <c r="AM81" s="202"/>
      <c r="AN81" s="203"/>
      <c r="AO81" s="217" t="str">
        <f t="shared" si="35"/>
        <v/>
      </c>
      <c r="AP81" s="218"/>
      <c r="AQ81" s="218"/>
      <c r="AR81" s="218"/>
      <c r="AS81" s="219"/>
      <c r="AT81" s="201"/>
      <c r="AU81" s="202"/>
      <c r="AV81" s="202"/>
      <c r="AW81" s="202"/>
      <c r="AX81" s="202"/>
      <c r="AY81" s="202"/>
      <c r="AZ81" s="202"/>
      <c r="BA81" s="203"/>
      <c r="BB81" s="217" t="str">
        <f t="shared" si="25"/>
        <v/>
      </c>
      <c r="BC81" s="218"/>
      <c r="BD81" s="218"/>
      <c r="BE81" s="218"/>
      <c r="BF81" s="219"/>
      <c r="BG81" s="192"/>
      <c r="BH81" s="193"/>
      <c r="BI81" s="193"/>
      <c r="BJ81" s="193"/>
      <c r="BK81" s="193"/>
      <c r="BL81" s="193"/>
      <c r="BM81" s="194"/>
      <c r="BN81" s="195"/>
      <c r="BO81" s="196"/>
      <c r="BP81" s="196"/>
      <c r="BQ81" s="196"/>
      <c r="BR81" s="196"/>
      <c r="BS81" s="196"/>
      <c r="BT81" s="196"/>
      <c r="BU81" s="196"/>
      <c r="BV81" s="197"/>
      <c r="BW81" s="139" t="str">
        <f t="shared" si="26"/>
        <v/>
      </c>
      <c r="BX81" s="4"/>
      <c r="BY81" s="16">
        <f t="shared" si="27"/>
        <v>0</v>
      </c>
      <c r="BZ81" s="7">
        <f t="shared" si="28"/>
        <v>0</v>
      </c>
      <c r="CA81" s="7">
        <f t="shared" si="29"/>
        <v>0</v>
      </c>
      <c r="CB81" s="7">
        <f t="shared" si="30"/>
        <v>0</v>
      </c>
      <c r="CC81" s="7">
        <f t="shared" si="31"/>
        <v>0</v>
      </c>
      <c r="CD81" s="7">
        <f t="shared" si="32"/>
        <v>0</v>
      </c>
      <c r="CE81" s="7">
        <f t="shared" si="33"/>
        <v>0</v>
      </c>
      <c r="CF81" s="8">
        <f t="shared" si="34"/>
        <v>0</v>
      </c>
      <c r="CG81" s="52" t="s">
        <v>62</v>
      </c>
    </row>
    <row r="82" spans="1:85" ht="30" customHeight="1" x14ac:dyDescent="0.15">
      <c r="A82" s="5" t="str">
        <f t="shared" si="24"/>
        <v/>
      </c>
      <c r="B82" s="315"/>
      <c r="C82" s="316"/>
      <c r="D82" s="316"/>
      <c r="E82" s="316"/>
      <c r="F82" s="317"/>
      <c r="G82" s="201"/>
      <c r="H82" s="202"/>
      <c r="I82" s="202"/>
      <c r="J82" s="202"/>
      <c r="K82" s="202"/>
      <c r="L82" s="202"/>
      <c r="M82" s="202"/>
      <c r="N82" s="203"/>
      <c r="O82" s="198"/>
      <c r="P82" s="199"/>
      <c r="Q82" s="199"/>
      <c r="R82" s="200"/>
      <c r="S82" s="198"/>
      <c r="T82" s="199"/>
      <c r="U82" s="199"/>
      <c r="V82" s="199"/>
      <c r="W82" s="199"/>
      <c r="X82" s="199"/>
      <c r="Y82" s="200"/>
      <c r="Z82" s="198"/>
      <c r="AA82" s="199"/>
      <c r="AB82" s="199"/>
      <c r="AC82" s="199"/>
      <c r="AD82" s="199"/>
      <c r="AE82" s="199"/>
      <c r="AF82" s="200"/>
      <c r="AG82" s="201"/>
      <c r="AH82" s="202"/>
      <c r="AI82" s="202"/>
      <c r="AJ82" s="202"/>
      <c r="AK82" s="202"/>
      <c r="AL82" s="202"/>
      <c r="AM82" s="202"/>
      <c r="AN82" s="203"/>
      <c r="AO82" s="217" t="str">
        <f t="shared" si="35"/>
        <v/>
      </c>
      <c r="AP82" s="218"/>
      <c r="AQ82" s="218"/>
      <c r="AR82" s="218"/>
      <c r="AS82" s="219"/>
      <c r="AT82" s="201"/>
      <c r="AU82" s="202"/>
      <c r="AV82" s="202"/>
      <c r="AW82" s="202"/>
      <c r="AX82" s="202"/>
      <c r="AY82" s="202"/>
      <c r="AZ82" s="202"/>
      <c r="BA82" s="203"/>
      <c r="BB82" s="217" t="str">
        <f t="shared" si="25"/>
        <v/>
      </c>
      <c r="BC82" s="218"/>
      <c r="BD82" s="218"/>
      <c r="BE82" s="218"/>
      <c r="BF82" s="219"/>
      <c r="BG82" s="192"/>
      <c r="BH82" s="193"/>
      <c r="BI82" s="193"/>
      <c r="BJ82" s="193"/>
      <c r="BK82" s="193"/>
      <c r="BL82" s="193"/>
      <c r="BM82" s="194"/>
      <c r="BN82" s="195"/>
      <c r="BO82" s="196"/>
      <c r="BP82" s="196"/>
      <c r="BQ82" s="196"/>
      <c r="BR82" s="196"/>
      <c r="BS82" s="196"/>
      <c r="BT82" s="196"/>
      <c r="BU82" s="196"/>
      <c r="BV82" s="197"/>
      <c r="BW82" s="139" t="str">
        <f t="shared" si="26"/>
        <v/>
      </c>
      <c r="BX82" s="4"/>
      <c r="BY82" s="16">
        <f t="shared" si="27"/>
        <v>0</v>
      </c>
      <c r="BZ82" s="7">
        <f t="shared" si="28"/>
        <v>0</v>
      </c>
      <c r="CA82" s="7">
        <f t="shared" si="29"/>
        <v>0</v>
      </c>
      <c r="CB82" s="7">
        <f t="shared" si="30"/>
        <v>0</v>
      </c>
      <c r="CC82" s="7">
        <f t="shared" si="31"/>
        <v>0</v>
      </c>
      <c r="CD82" s="7">
        <f t="shared" si="32"/>
        <v>0</v>
      </c>
      <c r="CE82" s="7">
        <f t="shared" si="33"/>
        <v>0</v>
      </c>
      <c r="CF82" s="8">
        <f t="shared" si="34"/>
        <v>0</v>
      </c>
      <c r="CG82" s="52" t="s">
        <v>63</v>
      </c>
    </row>
    <row r="83" spans="1:85" ht="30" customHeight="1" x14ac:dyDescent="0.15">
      <c r="A83" s="5" t="str">
        <f t="shared" si="24"/>
        <v/>
      </c>
      <c r="B83" s="315"/>
      <c r="C83" s="316"/>
      <c r="D83" s="316"/>
      <c r="E83" s="316"/>
      <c r="F83" s="317"/>
      <c r="G83" s="201"/>
      <c r="H83" s="202"/>
      <c r="I83" s="202"/>
      <c r="J83" s="202"/>
      <c r="K83" s="202"/>
      <c r="L83" s="202"/>
      <c r="M83" s="202"/>
      <c r="N83" s="203"/>
      <c r="O83" s="198"/>
      <c r="P83" s="199"/>
      <c r="Q83" s="199"/>
      <c r="R83" s="200"/>
      <c r="S83" s="198"/>
      <c r="T83" s="199"/>
      <c r="U83" s="199"/>
      <c r="V83" s="199"/>
      <c r="W83" s="199"/>
      <c r="X83" s="199"/>
      <c r="Y83" s="200"/>
      <c r="Z83" s="198"/>
      <c r="AA83" s="199"/>
      <c r="AB83" s="199"/>
      <c r="AC83" s="199"/>
      <c r="AD83" s="199"/>
      <c r="AE83" s="199"/>
      <c r="AF83" s="200"/>
      <c r="AG83" s="201"/>
      <c r="AH83" s="202"/>
      <c r="AI83" s="202"/>
      <c r="AJ83" s="202"/>
      <c r="AK83" s="202"/>
      <c r="AL83" s="202"/>
      <c r="AM83" s="202"/>
      <c r="AN83" s="203"/>
      <c r="AO83" s="217" t="str">
        <f t="shared" si="35"/>
        <v/>
      </c>
      <c r="AP83" s="218"/>
      <c r="AQ83" s="218"/>
      <c r="AR83" s="218"/>
      <c r="AS83" s="219"/>
      <c r="AT83" s="201"/>
      <c r="AU83" s="202"/>
      <c r="AV83" s="202"/>
      <c r="AW83" s="202"/>
      <c r="AX83" s="202"/>
      <c r="AY83" s="202"/>
      <c r="AZ83" s="202"/>
      <c r="BA83" s="203"/>
      <c r="BB83" s="217" t="str">
        <f t="shared" si="25"/>
        <v/>
      </c>
      <c r="BC83" s="218"/>
      <c r="BD83" s="218"/>
      <c r="BE83" s="218"/>
      <c r="BF83" s="219"/>
      <c r="BG83" s="192"/>
      <c r="BH83" s="193"/>
      <c r="BI83" s="193"/>
      <c r="BJ83" s="193"/>
      <c r="BK83" s="193"/>
      <c r="BL83" s="193"/>
      <c r="BM83" s="194"/>
      <c r="BN83" s="195"/>
      <c r="BO83" s="196"/>
      <c r="BP83" s="196"/>
      <c r="BQ83" s="196"/>
      <c r="BR83" s="196"/>
      <c r="BS83" s="196"/>
      <c r="BT83" s="196"/>
      <c r="BU83" s="196"/>
      <c r="BV83" s="197"/>
      <c r="BW83" s="139" t="str">
        <f t="shared" si="26"/>
        <v/>
      </c>
      <c r="BX83" s="4"/>
      <c r="BY83" s="16">
        <f t="shared" si="27"/>
        <v>0</v>
      </c>
      <c r="BZ83" s="7">
        <f t="shared" si="28"/>
        <v>0</v>
      </c>
      <c r="CA83" s="7">
        <f t="shared" si="29"/>
        <v>0</v>
      </c>
      <c r="CB83" s="7">
        <f t="shared" si="30"/>
        <v>0</v>
      </c>
      <c r="CC83" s="7">
        <f t="shared" si="31"/>
        <v>0</v>
      </c>
      <c r="CD83" s="7">
        <f t="shared" si="32"/>
        <v>0</v>
      </c>
      <c r="CE83" s="7">
        <f t="shared" si="33"/>
        <v>0</v>
      </c>
      <c r="CF83" s="8">
        <f t="shared" si="34"/>
        <v>0</v>
      </c>
      <c r="CG83" s="52" t="s">
        <v>64</v>
      </c>
    </row>
    <row r="84" spans="1:85" ht="30" customHeight="1" x14ac:dyDescent="0.15">
      <c r="A84" s="5" t="str">
        <f t="shared" si="24"/>
        <v/>
      </c>
      <c r="B84" s="315"/>
      <c r="C84" s="316"/>
      <c r="D84" s="316"/>
      <c r="E84" s="316"/>
      <c r="F84" s="317"/>
      <c r="G84" s="201"/>
      <c r="H84" s="202"/>
      <c r="I84" s="202"/>
      <c r="J84" s="202"/>
      <c r="K84" s="202"/>
      <c r="L84" s="202"/>
      <c r="M84" s="202"/>
      <c r="N84" s="203"/>
      <c r="O84" s="198"/>
      <c r="P84" s="199"/>
      <c r="Q84" s="199"/>
      <c r="R84" s="200"/>
      <c r="S84" s="198"/>
      <c r="T84" s="199"/>
      <c r="U84" s="199"/>
      <c r="V84" s="199"/>
      <c r="W84" s="199"/>
      <c r="X84" s="199"/>
      <c r="Y84" s="200"/>
      <c r="Z84" s="198"/>
      <c r="AA84" s="199"/>
      <c r="AB84" s="199"/>
      <c r="AC84" s="199"/>
      <c r="AD84" s="199"/>
      <c r="AE84" s="199"/>
      <c r="AF84" s="200"/>
      <c r="AG84" s="201"/>
      <c r="AH84" s="202"/>
      <c r="AI84" s="202"/>
      <c r="AJ84" s="202"/>
      <c r="AK84" s="202"/>
      <c r="AL84" s="202"/>
      <c r="AM84" s="202"/>
      <c r="AN84" s="203"/>
      <c r="AO84" s="217" t="str">
        <f t="shared" si="35"/>
        <v/>
      </c>
      <c r="AP84" s="218"/>
      <c r="AQ84" s="218"/>
      <c r="AR84" s="218"/>
      <c r="AS84" s="219"/>
      <c r="AT84" s="201"/>
      <c r="AU84" s="202"/>
      <c r="AV84" s="202"/>
      <c r="AW84" s="202"/>
      <c r="AX84" s="202"/>
      <c r="AY84" s="202"/>
      <c r="AZ84" s="202"/>
      <c r="BA84" s="203"/>
      <c r="BB84" s="217" t="str">
        <f t="shared" si="25"/>
        <v/>
      </c>
      <c r="BC84" s="218"/>
      <c r="BD84" s="218"/>
      <c r="BE84" s="218"/>
      <c r="BF84" s="219"/>
      <c r="BG84" s="192"/>
      <c r="BH84" s="193"/>
      <c r="BI84" s="193"/>
      <c r="BJ84" s="193"/>
      <c r="BK84" s="193"/>
      <c r="BL84" s="193"/>
      <c r="BM84" s="194"/>
      <c r="BN84" s="195"/>
      <c r="BO84" s="196"/>
      <c r="BP84" s="196"/>
      <c r="BQ84" s="196"/>
      <c r="BR84" s="196"/>
      <c r="BS84" s="196"/>
      <c r="BT84" s="196"/>
      <c r="BU84" s="196"/>
      <c r="BV84" s="197"/>
      <c r="BW84" s="139" t="str">
        <f t="shared" si="26"/>
        <v/>
      </c>
      <c r="BX84" s="4"/>
      <c r="BY84" s="16">
        <f t="shared" si="27"/>
        <v>0</v>
      </c>
      <c r="BZ84" s="7">
        <f t="shared" si="28"/>
        <v>0</v>
      </c>
      <c r="CA84" s="7">
        <f t="shared" si="29"/>
        <v>0</v>
      </c>
      <c r="CB84" s="7">
        <f t="shared" si="30"/>
        <v>0</v>
      </c>
      <c r="CC84" s="7">
        <f t="shared" si="31"/>
        <v>0</v>
      </c>
      <c r="CD84" s="7">
        <f t="shared" si="32"/>
        <v>0</v>
      </c>
      <c r="CE84" s="7">
        <f t="shared" si="33"/>
        <v>0</v>
      </c>
      <c r="CF84" s="8">
        <f t="shared" si="34"/>
        <v>0</v>
      </c>
      <c r="CG84" s="52" t="s">
        <v>65</v>
      </c>
    </row>
    <row r="85" spans="1:85" ht="30" customHeight="1" x14ac:dyDescent="0.15">
      <c r="A85" s="5" t="str">
        <f t="shared" si="24"/>
        <v/>
      </c>
      <c r="B85" s="315"/>
      <c r="C85" s="316"/>
      <c r="D85" s="316"/>
      <c r="E85" s="316"/>
      <c r="F85" s="317"/>
      <c r="G85" s="201"/>
      <c r="H85" s="202"/>
      <c r="I85" s="202"/>
      <c r="J85" s="202"/>
      <c r="K85" s="202"/>
      <c r="L85" s="202"/>
      <c r="M85" s="202"/>
      <c r="N85" s="203"/>
      <c r="O85" s="198"/>
      <c r="P85" s="199"/>
      <c r="Q85" s="199"/>
      <c r="R85" s="200"/>
      <c r="S85" s="198"/>
      <c r="T85" s="199"/>
      <c r="U85" s="199"/>
      <c r="V85" s="199"/>
      <c r="W85" s="199"/>
      <c r="X85" s="199"/>
      <c r="Y85" s="200"/>
      <c r="Z85" s="198"/>
      <c r="AA85" s="199"/>
      <c r="AB85" s="199"/>
      <c r="AC85" s="199"/>
      <c r="AD85" s="199"/>
      <c r="AE85" s="199"/>
      <c r="AF85" s="200"/>
      <c r="AG85" s="201"/>
      <c r="AH85" s="202"/>
      <c r="AI85" s="202"/>
      <c r="AJ85" s="202"/>
      <c r="AK85" s="202"/>
      <c r="AL85" s="202"/>
      <c r="AM85" s="202"/>
      <c r="AN85" s="203"/>
      <c r="AO85" s="217" t="str">
        <f t="shared" si="35"/>
        <v/>
      </c>
      <c r="AP85" s="218"/>
      <c r="AQ85" s="218"/>
      <c r="AR85" s="218"/>
      <c r="AS85" s="219"/>
      <c r="AT85" s="201"/>
      <c r="AU85" s="202"/>
      <c r="AV85" s="202"/>
      <c r="AW85" s="202"/>
      <c r="AX85" s="202"/>
      <c r="AY85" s="202"/>
      <c r="AZ85" s="202"/>
      <c r="BA85" s="203"/>
      <c r="BB85" s="217" t="str">
        <f t="shared" si="25"/>
        <v/>
      </c>
      <c r="BC85" s="218"/>
      <c r="BD85" s="218"/>
      <c r="BE85" s="218"/>
      <c r="BF85" s="219"/>
      <c r="BG85" s="192"/>
      <c r="BH85" s="193"/>
      <c r="BI85" s="193"/>
      <c r="BJ85" s="193"/>
      <c r="BK85" s="193"/>
      <c r="BL85" s="193"/>
      <c r="BM85" s="194"/>
      <c r="BN85" s="195"/>
      <c r="BO85" s="196"/>
      <c r="BP85" s="196"/>
      <c r="BQ85" s="196"/>
      <c r="BR85" s="196"/>
      <c r="BS85" s="196"/>
      <c r="BT85" s="196"/>
      <c r="BU85" s="196"/>
      <c r="BV85" s="197"/>
      <c r="BW85" s="139" t="str">
        <f t="shared" si="26"/>
        <v/>
      </c>
      <c r="BX85" s="4"/>
      <c r="BY85" s="16">
        <f t="shared" si="27"/>
        <v>0</v>
      </c>
      <c r="BZ85" s="7">
        <f t="shared" si="28"/>
        <v>0</v>
      </c>
      <c r="CA85" s="7">
        <f t="shared" si="29"/>
        <v>0</v>
      </c>
      <c r="CB85" s="7">
        <f t="shared" si="30"/>
        <v>0</v>
      </c>
      <c r="CC85" s="7">
        <f t="shared" si="31"/>
        <v>0</v>
      </c>
      <c r="CD85" s="7">
        <f t="shared" si="32"/>
        <v>0</v>
      </c>
      <c r="CE85" s="7">
        <f t="shared" si="33"/>
        <v>0</v>
      </c>
      <c r="CF85" s="8">
        <f t="shared" si="34"/>
        <v>0</v>
      </c>
      <c r="CG85" s="52" t="s">
        <v>66</v>
      </c>
    </row>
    <row r="86" spans="1:85" ht="30" customHeight="1" x14ac:dyDescent="0.15">
      <c r="A86" s="5" t="str">
        <f t="shared" si="24"/>
        <v/>
      </c>
      <c r="B86" s="315"/>
      <c r="C86" s="316"/>
      <c r="D86" s="316"/>
      <c r="E86" s="316"/>
      <c r="F86" s="317"/>
      <c r="G86" s="201"/>
      <c r="H86" s="202"/>
      <c r="I86" s="202"/>
      <c r="J86" s="202"/>
      <c r="K86" s="202"/>
      <c r="L86" s="202"/>
      <c r="M86" s="202"/>
      <c r="N86" s="203"/>
      <c r="O86" s="198"/>
      <c r="P86" s="199"/>
      <c r="Q86" s="199"/>
      <c r="R86" s="200"/>
      <c r="S86" s="198"/>
      <c r="T86" s="199"/>
      <c r="U86" s="199"/>
      <c r="V86" s="199"/>
      <c r="W86" s="199"/>
      <c r="X86" s="199"/>
      <c r="Y86" s="200"/>
      <c r="Z86" s="198"/>
      <c r="AA86" s="199"/>
      <c r="AB86" s="199"/>
      <c r="AC86" s="199"/>
      <c r="AD86" s="199"/>
      <c r="AE86" s="199"/>
      <c r="AF86" s="200"/>
      <c r="AG86" s="201"/>
      <c r="AH86" s="202"/>
      <c r="AI86" s="202"/>
      <c r="AJ86" s="202"/>
      <c r="AK86" s="202"/>
      <c r="AL86" s="202"/>
      <c r="AM86" s="202"/>
      <c r="AN86" s="203"/>
      <c r="AO86" s="217" t="str">
        <f t="shared" si="35"/>
        <v/>
      </c>
      <c r="AP86" s="218"/>
      <c r="AQ86" s="218"/>
      <c r="AR86" s="218"/>
      <c r="AS86" s="219"/>
      <c r="AT86" s="201"/>
      <c r="AU86" s="202"/>
      <c r="AV86" s="202"/>
      <c r="AW86" s="202"/>
      <c r="AX86" s="202"/>
      <c r="AY86" s="202"/>
      <c r="AZ86" s="202"/>
      <c r="BA86" s="203"/>
      <c r="BB86" s="217" t="str">
        <f t="shared" si="25"/>
        <v/>
      </c>
      <c r="BC86" s="218"/>
      <c r="BD86" s="218"/>
      <c r="BE86" s="218"/>
      <c r="BF86" s="219"/>
      <c r="BG86" s="192"/>
      <c r="BH86" s="193"/>
      <c r="BI86" s="193"/>
      <c r="BJ86" s="193"/>
      <c r="BK86" s="193"/>
      <c r="BL86" s="193"/>
      <c r="BM86" s="194"/>
      <c r="BN86" s="195"/>
      <c r="BO86" s="196"/>
      <c r="BP86" s="196"/>
      <c r="BQ86" s="196"/>
      <c r="BR86" s="196"/>
      <c r="BS86" s="196"/>
      <c r="BT86" s="196"/>
      <c r="BU86" s="196"/>
      <c r="BV86" s="197"/>
      <c r="BW86" s="139" t="str">
        <f t="shared" si="26"/>
        <v/>
      </c>
      <c r="BX86" s="4"/>
      <c r="BY86" s="16">
        <f t="shared" si="27"/>
        <v>0</v>
      </c>
      <c r="BZ86" s="7">
        <f t="shared" si="28"/>
        <v>0</v>
      </c>
      <c r="CA86" s="7">
        <f t="shared" si="29"/>
        <v>0</v>
      </c>
      <c r="CB86" s="7">
        <f t="shared" si="30"/>
        <v>0</v>
      </c>
      <c r="CC86" s="7">
        <f t="shared" si="31"/>
        <v>0</v>
      </c>
      <c r="CD86" s="7">
        <f t="shared" si="32"/>
        <v>0</v>
      </c>
      <c r="CE86" s="7">
        <f t="shared" si="33"/>
        <v>0</v>
      </c>
      <c r="CF86" s="8">
        <f t="shared" si="34"/>
        <v>0</v>
      </c>
      <c r="CG86" s="52" t="s">
        <v>67</v>
      </c>
    </row>
    <row r="87" spans="1:85" ht="30" customHeight="1" x14ac:dyDescent="0.15">
      <c r="A87" s="5" t="str">
        <f t="shared" si="24"/>
        <v/>
      </c>
      <c r="B87" s="315"/>
      <c r="C87" s="316"/>
      <c r="D87" s="316"/>
      <c r="E87" s="316"/>
      <c r="F87" s="317"/>
      <c r="G87" s="201"/>
      <c r="H87" s="202"/>
      <c r="I87" s="202"/>
      <c r="J87" s="202"/>
      <c r="K87" s="202"/>
      <c r="L87" s="202"/>
      <c r="M87" s="202"/>
      <c r="N87" s="203"/>
      <c r="O87" s="198"/>
      <c r="P87" s="199"/>
      <c r="Q87" s="199"/>
      <c r="R87" s="200"/>
      <c r="S87" s="198"/>
      <c r="T87" s="199"/>
      <c r="U87" s="199"/>
      <c r="V87" s="199"/>
      <c r="W87" s="199"/>
      <c r="X87" s="199"/>
      <c r="Y87" s="200"/>
      <c r="Z87" s="198"/>
      <c r="AA87" s="199"/>
      <c r="AB87" s="199"/>
      <c r="AC87" s="199"/>
      <c r="AD87" s="199"/>
      <c r="AE87" s="199"/>
      <c r="AF87" s="200"/>
      <c r="AG87" s="201"/>
      <c r="AH87" s="202"/>
      <c r="AI87" s="202"/>
      <c r="AJ87" s="202"/>
      <c r="AK87" s="202"/>
      <c r="AL87" s="202"/>
      <c r="AM87" s="202"/>
      <c r="AN87" s="203"/>
      <c r="AO87" s="217" t="str">
        <f t="shared" si="35"/>
        <v/>
      </c>
      <c r="AP87" s="218"/>
      <c r="AQ87" s="218"/>
      <c r="AR87" s="218"/>
      <c r="AS87" s="219"/>
      <c r="AT87" s="201"/>
      <c r="AU87" s="202"/>
      <c r="AV87" s="202"/>
      <c r="AW87" s="202"/>
      <c r="AX87" s="202"/>
      <c r="AY87" s="202"/>
      <c r="AZ87" s="202"/>
      <c r="BA87" s="203"/>
      <c r="BB87" s="217" t="str">
        <f t="shared" si="25"/>
        <v/>
      </c>
      <c r="BC87" s="218"/>
      <c r="BD87" s="218"/>
      <c r="BE87" s="218"/>
      <c r="BF87" s="219"/>
      <c r="BG87" s="192"/>
      <c r="BH87" s="193"/>
      <c r="BI87" s="193"/>
      <c r="BJ87" s="193"/>
      <c r="BK87" s="193"/>
      <c r="BL87" s="193"/>
      <c r="BM87" s="194"/>
      <c r="BN87" s="195"/>
      <c r="BO87" s="196"/>
      <c r="BP87" s="196"/>
      <c r="BQ87" s="196"/>
      <c r="BR87" s="196"/>
      <c r="BS87" s="196"/>
      <c r="BT87" s="196"/>
      <c r="BU87" s="196"/>
      <c r="BV87" s="197"/>
      <c r="BW87" s="139" t="str">
        <f t="shared" si="26"/>
        <v/>
      </c>
      <c r="BX87" s="4"/>
      <c r="BY87" s="16">
        <f t="shared" si="27"/>
        <v>0</v>
      </c>
      <c r="BZ87" s="7">
        <f t="shared" si="28"/>
        <v>0</v>
      </c>
      <c r="CA87" s="7">
        <f t="shared" si="29"/>
        <v>0</v>
      </c>
      <c r="CB87" s="7">
        <f t="shared" si="30"/>
        <v>0</v>
      </c>
      <c r="CC87" s="7">
        <f t="shared" si="31"/>
        <v>0</v>
      </c>
      <c r="CD87" s="7">
        <f t="shared" si="32"/>
        <v>0</v>
      </c>
      <c r="CE87" s="7">
        <f t="shared" si="33"/>
        <v>0</v>
      </c>
      <c r="CF87" s="8">
        <f t="shared" si="34"/>
        <v>0</v>
      </c>
      <c r="CG87" s="52" t="s">
        <v>216</v>
      </c>
    </row>
    <row r="88" spans="1:85" ht="30" customHeight="1" x14ac:dyDescent="0.15">
      <c r="A88" s="5" t="str">
        <f t="shared" si="24"/>
        <v/>
      </c>
      <c r="B88" s="315"/>
      <c r="C88" s="316"/>
      <c r="D88" s="316"/>
      <c r="E88" s="316"/>
      <c r="F88" s="317"/>
      <c r="G88" s="201"/>
      <c r="H88" s="202"/>
      <c r="I88" s="202"/>
      <c r="J88" s="202"/>
      <c r="K88" s="202"/>
      <c r="L88" s="202"/>
      <c r="M88" s="202"/>
      <c r="N88" s="203"/>
      <c r="O88" s="198"/>
      <c r="P88" s="199"/>
      <c r="Q88" s="199"/>
      <c r="R88" s="200"/>
      <c r="S88" s="198"/>
      <c r="T88" s="199"/>
      <c r="U88" s="199"/>
      <c r="V88" s="199"/>
      <c r="W88" s="199"/>
      <c r="X88" s="199"/>
      <c r="Y88" s="200"/>
      <c r="Z88" s="198"/>
      <c r="AA88" s="199"/>
      <c r="AB88" s="199"/>
      <c r="AC88" s="199"/>
      <c r="AD88" s="199"/>
      <c r="AE88" s="199"/>
      <c r="AF88" s="200"/>
      <c r="AG88" s="201"/>
      <c r="AH88" s="202"/>
      <c r="AI88" s="202"/>
      <c r="AJ88" s="202"/>
      <c r="AK88" s="202"/>
      <c r="AL88" s="202"/>
      <c r="AM88" s="202"/>
      <c r="AN88" s="203"/>
      <c r="AO88" s="217" t="str">
        <f t="shared" si="35"/>
        <v/>
      </c>
      <c r="AP88" s="218"/>
      <c r="AQ88" s="218"/>
      <c r="AR88" s="218"/>
      <c r="AS88" s="219"/>
      <c r="AT88" s="201"/>
      <c r="AU88" s="202"/>
      <c r="AV88" s="202"/>
      <c r="AW88" s="202"/>
      <c r="AX88" s="202"/>
      <c r="AY88" s="202"/>
      <c r="AZ88" s="202"/>
      <c r="BA88" s="203"/>
      <c r="BB88" s="217" t="str">
        <f t="shared" si="25"/>
        <v/>
      </c>
      <c r="BC88" s="218"/>
      <c r="BD88" s="218"/>
      <c r="BE88" s="218"/>
      <c r="BF88" s="219"/>
      <c r="BG88" s="192"/>
      <c r="BH88" s="193"/>
      <c r="BI88" s="193"/>
      <c r="BJ88" s="193"/>
      <c r="BK88" s="193"/>
      <c r="BL88" s="193"/>
      <c r="BM88" s="194"/>
      <c r="BN88" s="195"/>
      <c r="BO88" s="196"/>
      <c r="BP88" s="196"/>
      <c r="BQ88" s="196"/>
      <c r="BR88" s="196"/>
      <c r="BS88" s="196"/>
      <c r="BT88" s="196"/>
      <c r="BU88" s="196"/>
      <c r="BV88" s="197"/>
      <c r="BW88" s="139" t="str">
        <f t="shared" si="26"/>
        <v/>
      </c>
      <c r="BX88" s="4"/>
      <c r="BY88" s="16">
        <f t="shared" si="27"/>
        <v>0</v>
      </c>
      <c r="BZ88" s="7">
        <f t="shared" si="28"/>
        <v>0</v>
      </c>
      <c r="CA88" s="7">
        <f t="shared" si="29"/>
        <v>0</v>
      </c>
      <c r="CB88" s="7">
        <f t="shared" si="30"/>
        <v>0</v>
      </c>
      <c r="CC88" s="7">
        <f t="shared" si="31"/>
        <v>0</v>
      </c>
      <c r="CD88" s="7">
        <f t="shared" si="32"/>
        <v>0</v>
      </c>
      <c r="CE88" s="7">
        <f t="shared" si="33"/>
        <v>0</v>
      </c>
      <c r="CF88" s="8">
        <f t="shared" si="34"/>
        <v>0</v>
      </c>
      <c r="CG88" s="52" t="s">
        <v>68</v>
      </c>
    </row>
    <row r="89" spans="1:85" ht="30" customHeight="1" x14ac:dyDescent="0.15">
      <c r="A89" s="5" t="str">
        <f t="shared" si="24"/>
        <v/>
      </c>
      <c r="B89" s="315"/>
      <c r="C89" s="316"/>
      <c r="D89" s="316"/>
      <c r="E89" s="316"/>
      <c r="F89" s="317"/>
      <c r="G89" s="201"/>
      <c r="H89" s="202"/>
      <c r="I89" s="202"/>
      <c r="J89" s="202"/>
      <c r="K89" s="202"/>
      <c r="L89" s="202"/>
      <c r="M89" s="202"/>
      <c r="N89" s="203"/>
      <c r="O89" s="198"/>
      <c r="P89" s="199"/>
      <c r="Q89" s="199"/>
      <c r="R89" s="200"/>
      <c r="S89" s="198"/>
      <c r="T89" s="199"/>
      <c r="U89" s="199"/>
      <c r="V89" s="199"/>
      <c r="W89" s="199"/>
      <c r="X89" s="199"/>
      <c r="Y89" s="200"/>
      <c r="Z89" s="198"/>
      <c r="AA89" s="199"/>
      <c r="AB89" s="199"/>
      <c r="AC89" s="199"/>
      <c r="AD89" s="199"/>
      <c r="AE89" s="199"/>
      <c r="AF89" s="200"/>
      <c r="AG89" s="201"/>
      <c r="AH89" s="202"/>
      <c r="AI89" s="202"/>
      <c r="AJ89" s="202"/>
      <c r="AK89" s="202"/>
      <c r="AL89" s="202"/>
      <c r="AM89" s="202"/>
      <c r="AN89" s="203"/>
      <c r="AO89" s="217" t="str">
        <f t="shared" si="35"/>
        <v/>
      </c>
      <c r="AP89" s="218"/>
      <c r="AQ89" s="218"/>
      <c r="AR89" s="218"/>
      <c r="AS89" s="219"/>
      <c r="AT89" s="201"/>
      <c r="AU89" s="202"/>
      <c r="AV89" s="202"/>
      <c r="AW89" s="202"/>
      <c r="AX89" s="202"/>
      <c r="AY89" s="202"/>
      <c r="AZ89" s="202"/>
      <c r="BA89" s="203"/>
      <c r="BB89" s="217" t="str">
        <f t="shared" si="25"/>
        <v/>
      </c>
      <c r="BC89" s="218"/>
      <c r="BD89" s="218"/>
      <c r="BE89" s="218"/>
      <c r="BF89" s="219"/>
      <c r="BG89" s="192"/>
      <c r="BH89" s="193"/>
      <c r="BI89" s="193"/>
      <c r="BJ89" s="193"/>
      <c r="BK89" s="193"/>
      <c r="BL89" s="193"/>
      <c r="BM89" s="194"/>
      <c r="BN89" s="195"/>
      <c r="BO89" s="196"/>
      <c r="BP89" s="196"/>
      <c r="BQ89" s="196"/>
      <c r="BR89" s="196"/>
      <c r="BS89" s="196"/>
      <c r="BT89" s="196"/>
      <c r="BU89" s="196"/>
      <c r="BV89" s="197"/>
      <c r="BW89" s="139" t="str">
        <f t="shared" si="26"/>
        <v/>
      </c>
      <c r="BX89" s="4"/>
      <c r="BY89" s="16">
        <f t="shared" si="27"/>
        <v>0</v>
      </c>
      <c r="BZ89" s="7">
        <f t="shared" si="28"/>
        <v>0</v>
      </c>
      <c r="CA89" s="7">
        <f t="shared" si="29"/>
        <v>0</v>
      </c>
      <c r="CB89" s="7">
        <f t="shared" si="30"/>
        <v>0</v>
      </c>
      <c r="CC89" s="7">
        <f t="shared" si="31"/>
        <v>0</v>
      </c>
      <c r="CD89" s="7">
        <f t="shared" si="32"/>
        <v>0</v>
      </c>
      <c r="CE89" s="7">
        <f t="shared" si="33"/>
        <v>0</v>
      </c>
      <c r="CF89" s="8">
        <f t="shared" si="34"/>
        <v>0</v>
      </c>
      <c r="CG89" s="52" t="s">
        <v>71</v>
      </c>
    </row>
    <row r="90" spans="1:85" ht="30" customHeight="1" x14ac:dyDescent="0.15">
      <c r="A90" s="5" t="str">
        <f t="shared" si="24"/>
        <v/>
      </c>
      <c r="B90" s="315"/>
      <c r="C90" s="316"/>
      <c r="D90" s="316"/>
      <c r="E90" s="316"/>
      <c r="F90" s="317"/>
      <c r="G90" s="201"/>
      <c r="H90" s="202"/>
      <c r="I90" s="202"/>
      <c r="J90" s="202"/>
      <c r="K90" s="202"/>
      <c r="L90" s="202"/>
      <c r="M90" s="202"/>
      <c r="N90" s="203"/>
      <c r="O90" s="198"/>
      <c r="P90" s="199"/>
      <c r="Q90" s="199"/>
      <c r="R90" s="200"/>
      <c r="S90" s="198"/>
      <c r="T90" s="199"/>
      <c r="U90" s="199"/>
      <c r="V90" s="199"/>
      <c r="W90" s="199"/>
      <c r="X90" s="199"/>
      <c r="Y90" s="200"/>
      <c r="Z90" s="198"/>
      <c r="AA90" s="199"/>
      <c r="AB90" s="199"/>
      <c r="AC90" s="199"/>
      <c r="AD90" s="199"/>
      <c r="AE90" s="199"/>
      <c r="AF90" s="200"/>
      <c r="AG90" s="201"/>
      <c r="AH90" s="202"/>
      <c r="AI90" s="202"/>
      <c r="AJ90" s="202"/>
      <c r="AK90" s="202"/>
      <c r="AL90" s="202"/>
      <c r="AM90" s="202"/>
      <c r="AN90" s="203"/>
      <c r="AO90" s="217" t="str">
        <f t="shared" si="35"/>
        <v/>
      </c>
      <c r="AP90" s="218"/>
      <c r="AQ90" s="218"/>
      <c r="AR90" s="218"/>
      <c r="AS90" s="219"/>
      <c r="AT90" s="201"/>
      <c r="AU90" s="202"/>
      <c r="AV90" s="202"/>
      <c r="AW90" s="202"/>
      <c r="AX90" s="202"/>
      <c r="AY90" s="202"/>
      <c r="AZ90" s="202"/>
      <c r="BA90" s="203"/>
      <c r="BB90" s="217" t="str">
        <f t="shared" si="25"/>
        <v/>
      </c>
      <c r="BC90" s="218"/>
      <c r="BD90" s="218"/>
      <c r="BE90" s="218"/>
      <c r="BF90" s="219"/>
      <c r="BG90" s="192"/>
      <c r="BH90" s="193"/>
      <c r="BI90" s="193"/>
      <c r="BJ90" s="193"/>
      <c r="BK90" s="193"/>
      <c r="BL90" s="193"/>
      <c r="BM90" s="194"/>
      <c r="BN90" s="195"/>
      <c r="BO90" s="196"/>
      <c r="BP90" s="196"/>
      <c r="BQ90" s="196"/>
      <c r="BR90" s="196"/>
      <c r="BS90" s="196"/>
      <c r="BT90" s="196"/>
      <c r="BU90" s="196"/>
      <c r="BV90" s="197"/>
      <c r="BW90" s="139" t="str">
        <f t="shared" si="26"/>
        <v/>
      </c>
      <c r="BX90" s="4"/>
      <c r="BY90" s="16">
        <f t="shared" si="27"/>
        <v>0</v>
      </c>
      <c r="BZ90" s="7">
        <f t="shared" si="28"/>
        <v>0</v>
      </c>
      <c r="CA90" s="7">
        <f t="shared" si="29"/>
        <v>0</v>
      </c>
      <c r="CB90" s="7">
        <f t="shared" si="30"/>
        <v>0</v>
      </c>
      <c r="CC90" s="7">
        <f t="shared" si="31"/>
        <v>0</v>
      </c>
      <c r="CD90" s="7">
        <f t="shared" si="32"/>
        <v>0</v>
      </c>
      <c r="CE90" s="7">
        <f t="shared" si="33"/>
        <v>0</v>
      </c>
      <c r="CF90" s="8">
        <f t="shared" si="34"/>
        <v>0</v>
      </c>
      <c r="CG90" s="52" t="s">
        <v>82</v>
      </c>
    </row>
    <row r="91" spans="1:85" ht="30" customHeight="1" x14ac:dyDescent="0.15">
      <c r="A91" s="5" t="str">
        <f t="shared" si="24"/>
        <v/>
      </c>
      <c r="B91" s="315"/>
      <c r="C91" s="316"/>
      <c r="D91" s="316"/>
      <c r="E91" s="316"/>
      <c r="F91" s="317"/>
      <c r="G91" s="201"/>
      <c r="H91" s="202"/>
      <c r="I91" s="202"/>
      <c r="J91" s="202"/>
      <c r="K91" s="202"/>
      <c r="L91" s="202"/>
      <c r="M91" s="202"/>
      <c r="N91" s="203"/>
      <c r="O91" s="198"/>
      <c r="P91" s="199"/>
      <c r="Q91" s="199"/>
      <c r="R91" s="200"/>
      <c r="S91" s="198"/>
      <c r="T91" s="199"/>
      <c r="U91" s="199"/>
      <c r="V91" s="199"/>
      <c r="W91" s="199"/>
      <c r="X91" s="199"/>
      <c r="Y91" s="200"/>
      <c r="Z91" s="198"/>
      <c r="AA91" s="199"/>
      <c r="AB91" s="199"/>
      <c r="AC91" s="199"/>
      <c r="AD91" s="199"/>
      <c r="AE91" s="199"/>
      <c r="AF91" s="200"/>
      <c r="AG91" s="201"/>
      <c r="AH91" s="202"/>
      <c r="AI91" s="202"/>
      <c r="AJ91" s="202"/>
      <c r="AK91" s="202"/>
      <c r="AL91" s="202"/>
      <c r="AM91" s="202"/>
      <c r="AN91" s="203"/>
      <c r="AO91" s="217" t="str">
        <f t="shared" si="35"/>
        <v/>
      </c>
      <c r="AP91" s="218"/>
      <c r="AQ91" s="218"/>
      <c r="AR91" s="218"/>
      <c r="AS91" s="219"/>
      <c r="AT91" s="201"/>
      <c r="AU91" s="202"/>
      <c r="AV91" s="202"/>
      <c r="AW91" s="202"/>
      <c r="AX91" s="202"/>
      <c r="AY91" s="202"/>
      <c r="AZ91" s="202"/>
      <c r="BA91" s="203"/>
      <c r="BB91" s="217" t="str">
        <f t="shared" si="25"/>
        <v/>
      </c>
      <c r="BC91" s="218"/>
      <c r="BD91" s="218"/>
      <c r="BE91" s="218"/>
      <c r="BF91" s="219"/>
      <c r="BG91" s="192"/>
      <c r="BH91" s="193"/>
      <c r="BI91" s="193"/>
      <c r="BJ91" s="193"/>
      <c r="BK91" s="193"/>
      <c r="BL91" s="193"/>
      <c r="BM91" s="194"/>
      <c r="BN91" s="195"/>
      <c r="BO91" s="196"/>
      <c r="BP91" s="196"/>
      <c r="BQ91" s="196"/>
      <c r="BR91" s="196"/>
      <c r="BS91" s="196"/>
      <c r="BT91" s="196"/>
      <c r="BU91" s="196"/>
      <c r="BV91" s="197"/>
      <c r="BW91" s="139" t="str">
        <f t="shared" si="26"/>
        <v/>
      </c>
      <c r="BX91" s="4"/>
      <c r="BY91" s="16">
        <f t="shared" si="27"/>
        <v>0</v>
      </c>
      <c r="BZ91" s="7">
        <f t="shared" si="28"/>
        <v>0</v>
      </c>
      <c r="CA91" s="7">
        <f t="shared" si="29"/>
        <v>0</v>
      </c>
      <c r="CB91" s="7">
        <f t="shared" si="30"/>
        <v>0</v>
      </c>
      <c r="CC91" s="7">
        <f t="shared" si="31"/>
        <v>0</v>
      </c>
      <c r="CD91" s="7">
        <f t="shared" si="32"/>
        <v>0</v>
      </c>
      <c r="CE91" s="7">
        <f t="shared" si="33"/>
        <v>0</v>
      </c>
      <c r="CF91" s="8">
        <f t="shared" si="34"/>
        <v>0</v>
      </c>
      <c r="CG91" s="52" t="s">
        <v>80</v>
      </c>
    </row>
    <row r="92" spans="1:85" ht="30" customHeight="1" x14ac:dyDescent="0.15">
      <c r="A92" s="5" t="str">
        <f t="shared" si="24"/>
        <v/>
      </c>
      <c r="B92" s="315"/>
      <c r="C92" s="316"/>
      <c r="D92" s="316"/>
      <c r="E92" s="316"/>
      <c r="F92" s="317"/>
      <c r="G92" s="201"/>
      <c r="H92" s="202"/>
      <c r="I92" s="202"/>
      <c r="J92" s="202"/>
      <c r="K92" s="202"/>
      <c r="L92" s="202"/>
      <c r="M92" s="202"/>
      <c r="N92" s="203"/>
      <c r="O92" s="198"/>
      <c r="P92" s="199"/>
      <c r="Q92" s="199"/>
      <c r="R92" s="200"/>
      <c r="S92" s="198"/>
      <c r="T92" s="199"/>
      <c r="U92" s="199"/>
      <c r="V92" s="199"/>
      <c r="W92" s="199"/>
      <c r="X92" s="199"/>
      <c r="Y92" s="200"/>
      <c r="Z92" s="198"/>
      <c r="AA92" s="199"/>
      <c r="AB92" s="199"/>
      <c r="AC92" s="199"/>
      <c r="AD92" s="199"/>
      <c r="AE92" s="199"/>
      <c r="AF92" s="200"/>
      <c r="AG92" s="201"/>
      <c r="AH92" s="202"/>
      <c r="AI92" s="202"/>
      <c r="AJ92" s="202"/>
      <c r="AK92" s="202"/>
      <c r="AL92" s="202"/>
      <c r="AM92" s="202"/>
      <c r="AN92" s="203"/>
      <c r="AO92" s="217" t="str">
        <f t="shared" si="35"/>
        <v/>
      </c>
      <c r="AP92" s="218"/>
      <c r="AQ92" s="218"/>
      <c r="AR92" s="218"/>
      <c r="AS92" s="219"/>
      <c r="AT92" s="201"/>
      <c r="AU92" s="202"/>
      <c r="AV92" s="202"/>
      <c r="AW92" s="202"/>
      <c r="AX92" s="202"/>
      <c r="AY92" s="202"/>
      <c r="AZ92" s="202"/>
      <c r="BA92" s="203"/>
      <c r="BB92" s="217" t="str">
        <f t="shared" si="25"/>
        <v/>
      </c>
      <c r="BC92" s="218"/>
      <c r="BD92" s="218"/>
      <c r="BE92" s="218"/>
      <c r="BF92" s="219"/>
      <c r="BG92" s="192"/>
      <c r="BH92" s="193"/>
      <c r="BI92" s="193"/>
      <c r="BJ92" s="193"/>
      <c r="BK92" s="193"/>
      <c r="BL92" s="193"/>
      <c r="BM92" s="194"/>
      <c r="BN92" s="195"/>
      <c r="BO92" s="196"/>
      <c r="BP92" s="196"/>
      <c r="BQ92" s="196"/>
      <c r="BR92" s="196"/>
      <c r="BS92" s="196"/>
      <c r="BT92" s="196"/>
      <c r="BU92" s="196"/>
      <c r="BV92" s="197"/>
      <c r="BW92" s="139" t="str">
        <f t="shared" si="26"/>
        <v/>
      </c>
      <c r="BX92" s="4"/>
      <c r="BY92" s="16">
        <f t="shared" si="27"/>
        <v>0</v>
      </c>
      <c r="BZ92" s="7">
        <f t="shared" si="28"/>
        <v>0</v>
      </c>
      <c r="CA92" s="7">
        <f t="shared" si="29"/>
        <v>0</v>
      </c>
      <c r="CB92" s="7">
        <f t="shared" si="30"/>
        <v>0</v>
      </c>
      <c r="CC92" s="7">
        <f t="shared" si="31"/>
        <v>0</v>
      </c>
      <c r="CD92" s="7">
        <f t="shared" si="32"/>
        <v>0</v>
      </c>
      <c r="CE92" s="7">
        <f t="shared" si="33"/>
        <v>0</v>
      </c>
      <c r="CF92" s="8">
        <f t="shared" si="34"/>
        <v>0</v>
      </c>
      <c r="CG92" s="52" t="s">
        <v>69</v>
      </c>
    </row>
    <row r="93" spans="1:85" ht="30" customHeight="1" thickBot="1" x14ac:dyDescent="0.2">
      <c r="A93" s="5" t="str">
        <f t="shared" si="24"/>
        <v/>
      </c>
      <c r="B93" s="315"/>
      <c r="C93" s="316"/>
      <c r="D93" s="316"/>
      <c r="E93" s="316"/>
      <c r="F93" s="317"/>
      <c r="G93" s="201"/>
      <c r="H93" s="202"/>
      <c r="I93" s="202"/>
      <c r="J93" s="202"/>
      <c r="K93" s="202"/>
      <c r="L93" s="202"/>
      <c r="M93" s="202"/>
      <c r="N93" s="203"/>
      <c r="O93" s="198"/>
      <c r="P93" s="199"/>
      <c r="Q93" s="199"/>
      <c r="R93" s="200"/>
      <c r="S93" s="198"/>
      <c r="T93" s="199"/>
      <c r="U93" s="199"/>
      <c r="V93" s="199"/>
      <c r="W93" s="199"/>
      <c r="X93" s="199"/>
      <c r="Y93" s="200"/>
      <c r="Z93" s="198"/>
      <c r="AA93" s="199"/>
      <c r="AB93" s="199"/>
      <c r="AC93" s="199"/>
      <c r="AD93" s="199"/>
      <c r="AE93" s="199"/>
      <c r="AF93" s="200"/>
      <c r="AG93" s="201"/>
      <c r="AH93" s="202"/>
      <c r="AI93" s="202"/>
      <c r="AJ93" s="202"/>
      <c r="AK93" s="202"/>
      <c r="AL93" s="202"/>
      <c r="AM93" s="202"/>
      <c r="AN93" s="203"/>
      <c r="AO93" s="217" t="str">
        <f t="shared" si="35"/>
        <v/>
      </c>
      <c r="AP93" s="218"/>
      <c r="AQ93" s="218"/>
      <c r="AR93" s="218"/>
      <c r="AS93" s="219"/>
      <c r="AT93" s="201"/>
      <c r="AU93" s="202"/>
      <c r="AV93" s="202"/>
      <c r="AW93" s="202"/>
      <c r="AX93" s="202"/>
      <c r="AY93" s="202"/>
      <c r="AZ93" s="202"/>
      <c r="BA93" s="203"/>
      <c r="BB93" s="217" t="str">
        <f t="shared" si="25"/>
        <v/>
      </c>
      <c r="BC93" s="218"/>
      <c r="BD93" s="218"/>
      <c r="BE93" s="218"/>
      <c r="BF93" s="219"/>
      <c r="BG93" s="192"/>
      <c r="BH93" s="193"/>
      <c r="BI93" s="193"/>
      <c r="BJ93" s="193"/>
      <c r="BK93" s="193"/>
      <c r="BL93" s="193"/>
      <c r="BM93" s="194"/>
      <c r="BN93" s="195"/>
      <c r="BO93" s="196"/>
      <c r="BP93" s="196"/>
      <c r="BQ93" s="196"/>
      <c r="BR93" s="196"/>
      <c r="BS93" s="196"/>
      <c r="BT93" s="196"/>
      <c r="BU93" s="196"/>
      <c r="BV93" s="197"/>
      <c r="BW93" s="139" t="str">
        <f t="shared" si="26"/>
        <v/>
      </c>
      <c r="BX93" s="4"/>
      <c r="BY93" s="16">
        <f t="shared" si="27"/>
        <v>0</v>
      </c>
      <c r="BZ93" s="7">
        <f t="shared" si="28"/>
        <v>0</v>
      </c>
      <c r="CA93" s="7">
        <f t="shared" si="29"/>
        <v>0</v>
      </c>
      <c r="CB93" s="7">
        <f t="shared" si="30"/>
        <v>0</v>
      </c>
      <c r="CC93" s="7">
        <f t="shared" si="31"/>
        <v>0</v>
      </c>
      <c r="CD93" s="7">
        <f t="shared" si="32"/>
        <v>0</v>
      </c>
      <c r="CE93" s="7">
        <f t="shared" si="33"/>
        <v>0</v>
      </c>
      <c r="CF93" s="8">
        <f t="shared" si="34"/>
        <v>0</v>
      </c>
      <c r="CG93" s="54" t="s">
        <v>70</v>
      </c>
    </row>
    <row r="94" spans="1:85" ht="30" customHeight="1" x14ac:dyDescent="0.15">
      <c r="A94" s="5" t="str">
        <f t="shared" si="24"/>
        <v/>
      </c>
      <c r="B94" s="315"/>
      <c r="C94" s="316"/>
      <c r="D94" s="316"/>
      <c r="E94" s="316"/>
      <c r="F94" s="317"/>
      <c r="G94" s="201"/>
      <c r="H94" s="202"/>
      <c r="I94" s="202"/>
      <c r="J94" s="202"/>
      <c r="K94" s="202"/>
      <c r="L94" s="202"/>
      <c r="M94" s="202"/>
      <c r="N94" s="203"/>
      <c r="O94" s="198"/>
      <c r="P94" s="199"/>
      <c r="Q94" s="199"/>
      <c r="R94" s="200"/>
      <c r="S94" s="198"/>
      <c r="T94" s="199"/>
      <c r="U94" s="199"/>
      <c r="V94" s="199"/>
      <c r="W94" s="199"/>
      <c r="X94" s="199"/>
      <c r="Y94" s="200"/>
      <c r="Z94" s="198"/>
      <c r="AA94" s="199"/>
      <c r="AB94" s="199"/>
      <c r="AC94" s="199"/>
      <c r="AD94" s="199"/>
      <c r="AE94" s="199"/>
      <c r="AF94" s="200"/>
      <c r="AG94" s="201"/>
      <c r="AH94" s="202"/>
      <c r="AI94" s="202"/>
      <c r="AJ94" s="202"/>
      <c r="AK94" s="202"/>
      <c r="AL94" s="202"/>
      <c r="AM94" s="202"/>
      <c r="AN94" s="203"/>
      <c r="AO94" s="217" t="str">
        <f t="shared" si="35"/>
        <v/>
      </c>
      <c r="AP94" s="218"/>
      <c r="AQ94" s="218"/>
      <c r="AR94" s="218"/>
      <c r="AS94" s="219"/>
      <c r="AT94" s="201"/>
      <c r="AU94" s="202"/>
      <c r="AV94" s="202"/>
      <c r="AW94" s="202"/>
      <c r="AX94" s="202"/>
      <c r="AY94" s="202"/>
      <c r="AZ94" s="202"/>
      <c r="BA94" s="203"/>
      <c r="BB94" s="217" t="str">
        <f t="shared" si="25"/>
        <v/>
      </c>
      <c r="BC94" s="218"/>
      <c r="BD94" s="218"/>
      <c r="BE94" s="218"/>
      <c r="BF94" s="219"/>
      <c r="BG94" s="192"/>
      <c r="BH94" s="193"/>
      <c r="BI94" s="193"/>
      <c r="BJ94" s="193"/>
      <c r="BK94" s="193"/>
      <c r="BL94" s="193"/>
      <c r="BM94" s="194"/>
      <c r="BN94" s="195"/>
      <c r="BO94" s="196"/>
      <c r="BP94" s="196"/>
      <c r="BQ94" s="196"/>
      <c r="BR94" s="196"/>
      <c r="BS94" s="196"/>
      <c r="BT94" s="196"/>
      <c r="BU94" s="196"/>
      <c r="BV94" s="197"/>
      <c r="BW94" s="139" t="str">
        <f t="shared" si="26"/>
        <v/>
      </c>
      <c r="BX94" s="4"/>
      <c r="BY94" s="16">
        <f t="shared" si="27"/>
        <v>0</v>
      </c>
      <c r="BZ94" s="7">
        <f t="shared" si="28"/>
        <v>0</v>
      </c>
      <c r="CA94" s="7">
        <f t="shared" si="29"/>
        <v>0</v>
      </c>
      <c r="CB94" s="7">
        <f t="shared" si="30"/>
        <v>0</v>
      </c>
      <c r="CC94" s="7">
        <f t="shared" si="31"/>
        <v>0</v>
      </c>
      <c r="CD94" s="7">
        <f t="shared" si="32"/>
        <v>0</v>
      </c>
      <c r="CE94" s="7">
        <f t="shared" si="33"/>
        <v>0</v>
      </c>
      <c r="CF94" s="17">
        <f t="shared" si="34"/>
        <v>0</v>
      </c>
    </row>
    <row r="95" spans="1:85" ht="30" customHeight="1" x14ac:dyDescent="0.15">
      <c r="A95" s="5" t="str">
        <f t="shared" si="24"/>
        <v/>
      </c>
      <c r="B95" s="315"/>
      <c r="C95" s="316"/>
      <c r="D95" s="316"/>
      <c r="E95" s="316"/>
      <c r="F95" s="317"/>
      <c r="G95" s="201"/>
      <c r="H95" s="202"/>
      <c r="I95" s="202"/>
      <c r="J95" s="202"/>
      <c r="K95" s="202"/>
      <c r="L95" s="202"/>
      <c r="M95" s="202"/>
      <c r="N95" s="203"/>
      <c r="O95" s="198"/>
      <c r="P95" s="199"/>
      <c r="Q95" s="199"/>
      <c r="R95" s="200"/>
      <c r="S95" s="198"/>
      <c r="T95" s="199"/>
      <c r="U95" s="199"/>
      <c r="V95" s="199"/>
      <c r="W95" s="199"/>
      <c r="X95" s="199"/>
      <c r="Y95" s="200"/>
      <c r="Z95" s="198"/>
      <c r="AA95" s="199"/>
      <c r="AB95" s="199"/>
      <c r="AC95" s="199"/>
      <c r="AD95" s="199"/>
      <c r="AE95" s="199"/>
      <c r="AF95" s="200"/>
      <c r="AG95" s="201"/>
      <c r="AH95" s="202"/>
      <c r="AI95" s="202"/>
      <c r="AJ95" s="202"/>
      <c r="AK95" s="202"/>
      <c r="AL95" s="202"/>
      <c r="AM95" s="202"/>
      <c r="AN95" s="203"/>
      <c r="AO95" s="217" t="str">
        <f t="shared" si="35"/>
        <v/>
      </c>
      <c r="AP95" s="218"/>
      <c r="AQ95" s="218"/>
      <c r="AR95" s="218"/>
      <c r="AS95" s="219"/>
      <c r="AT95" s="201"/>
      <c r="AU95" s="202"/>
      <c r="AV95" s="202"/>
      <c r="AW95" s="202"/>
      <c r="AX95" s="202"/>
      <c r="AY95" s="202"/>
      <c r="AZ95" s="202"/>
      <c r="BA95" s="203"/>
      <c r="BB95" s="217" t="str">
        <f t="shared" si="25"/>
        <v/>
      </c>
      <c r="BC95" s="218"/>
      <c r="BD95" s="218"/>
      <c r="BE95" s="218"/>
      <c r="BF95" s="219"/>
      <c r="BG95" s="192"/>
      <c r="BH95" s="193"/>
      <c r="BI95" s="193"/>
      <c r="BJ95" s="193"/>
      <c r="BK95" s="193"/>
      <c r="BL95" s="193"/>
      <c r="BM95" s="194"/>
      <c r="BN95" s="195"/>
      <c r="BO95" s="196"/>
      <c r="BP95" s="196"/>
      <c r="BQ95" s="196"/>
      <c r="BR95" s="196"/>
      <c r="BS95" s="196"/>
      <c r="BT95" s="196"/>
      <c r="BU95" s="196"/>
      <c r="BV95" s="197"/>
      <c r="BW95" s="139" t="str">
        <f t="shared" si="26"/>
        <v/>
      </c>
      <c r="BX95" s="4"/>
      <c r="BY95" s="16">
        <f t="shared" si="27"/>
        <v>0</v>
      </c>
      <c r="BZ95" s="7">
        <f t="shared" si="28"/>
        <v>0</v>
      </c>
      <c r="CA95" s="7">
        <f t="shared" si="29"/>
        <v>0</v>
      </c>
      <c r="CB95" s="7">
        <f t="shared" si="30"/>
        <v>0</v>
      </c>
      <c r="CC95" s="7">
        <f t="shared" si="31"/>
        <v>0</v>
      </c>
      <c r="CD95" s="7">
        <f t="shared" si="32"/>
        <v>0</v>
      </c>
      <c r="CE95" s="7">
        <f t="shared" si="33"/>
        <v>0</v>
      </c>
      <c r="CF95" s="17">
        <f t="shared" si="34"/>
        <v>0</v>
      </c>
    </row>
    <row r="96" spans="1:85" ht="30" customHeight="1" x14ac:dyDescent="0.15">
      <c r="A96" s="5" t="str">
        <f t="shared" si="24"/>
        <v/>
      </c>
      <c r="B96" s="315"/>
      <c r="C96" s="316"/>
      <c r="D96" s="316"/>
      <c r="E96" s="316"/>
      <c r="F96" s="317"/>
      <c r="G96" s="201"/>
      <c r="H96" s="202"/>
      <c r="I96" s="202"/>
      <c r="J96" s="202"/>
      <c r="K96" s="202"/>
      <c r="L96" s="202"/>
      <c r="M96" s="202"/>
      <c r="N96" s="203"/>
      <c r="O96" s="198"/>
      <c r="P96" s="199"/>
      <c r="Q96" s="199"/>
      <c r="R96" s="200"/>
      <c r="S96" s="198"/>
      <c r="T96" s="199"/>
      <c r="U96" s="199"/>
      <c r="V96" s="199"/>
      <c r="W96" s="199"/>
      <c r="X96" s="199"/>
      <c r="Y96" s="200"/>
      <c r="Z96" s="198"/>
      <c r="AA96" s="199"/>
      <c r="AB96" s="199"/>
      <c r="AC96" s="199"/>
      <c r="AD96" s="199"/>
      <c r="AE96" s="199"/>
      <c r="AF96" s="200"/>
      <c r="AG96" s="201"/>
      <c r="AH96" s="202"/>
      <c r="AI96" s="202"/>
      <c r="AJ96" s="202"/>
      <c r="AK96" s="202"/>
      <c r="AL96" s="202"/>
      <c r="AM96" s="202"/>
      <c r="AN96" s="203"/>
      <c r="AO96" s="217" t="str">
        <f t="shared" si="35"/>
        <v/>
      </c>
      <c r="AP96" s="218"/>
      <c r="AQ96" s="218"/>
      <c r="AR96" s="218"/>
      <c r="AS96" s="219"/>
      <c r="AT96" s="201"/>
      <c r="AU96" s="202"/>
      <c r="AV96" s="202"/>
      <c r="AW96" s="202"/>
      <c r="AX96" s="202"/>
      <c r="AY96" s="202"/>
      <c r="AZ96" s="202"/>
      <c r="BA96" s="203"/>
      <c r="BB96" s="217" t="str">
        <f t="shared" si="25"/>
        <v/>
      </c>
      <c r="BC96" s="218"/>
      <c r="BD96" s="218"/>
      <c r="BE96" s="218"/>
      <c r="BF96" s="219"/>
      <c r="BG96" s="192"/>
      <c r="BH96" s="193"/>
      <c r="BI96" s="193"/>
      <c r="BJ96" s="193"/>
      <c r="BK96" s="193"/>
      <c r="BL96" s="193"/>
      <c r="BM96" s="194"/>
      <c r="BN96" s="195"/>
      <c r="BO96" s="196"/>
      <c r="BP96" s="196"/>
      <c r="BQ96" s="196"/>
      <c r="BR96" s="196"/>
      <c r="BS96" s="196"/>
      <c r="BT96" s="196"/>
      <c r="BU96" s="196"/>
      <c r="BV96" s="197"/>
      <c r="BW96" s="139" t="str">
        <f t="shared" si="26"/>
        <v/>
      </c>
      <c r="BX96" s="4"/>
      <c r="BY96" s="16">
        <f t="shared" si="27"/>
        <v>0</v>
      </c>
      <c r="BZ96" s="7">
        <f t="shared" si="28"/>
        <v>0</v>
      </c>
      <c r="CA96" s="7">
        <f t="shared" si="29"/>
        <v>0</v>
      </c>
      <c r="CB96" s="7">
        <f t="shared" si="30"/>
        <v>0</v>
      </c>
      <c r="CC96" s="7">
        <f t="shared" si="31"/>
        <v>0</v>
      </c>
      <c r="CD96" s="7">
        <f t="shared" si="32"/>
        <v>0</v>
      </c>
      <c r="CE96" s="7">
        <f t="shared" si="33"/>
        <v>0</v>
      </c>
      <c r="CF96" s="17">
        <f t="shared" si="34"/>
        <v>0</v>
      </c>
    </row>
    <row r="97" spans="1:84" ht="30" customHeight="1" x14ac:dyDescent="0.15">
      <c r="A97" s="5" t="str">
        <f t="shared" si="24"/>
        <v/>
      </c>
      <c r="B97" s="315"/>
      <c r="C97" s="316"/>
      <c r="D97" s="316"/>
      <c r="E97" s="316"/>
      <c r="F97" s="317"/>
      <c r="G97" s="201"/>
      <c r="H97" s="202"/>
      <c r="I97" s="202"/>
      <c r="J97" s="202"/>
      <c r="K97" s="202"/>
      <c r="L97" s="202"/>
      <c r="M97" s="202"/>
      <c r="N97" s="203"/>
      <c r="O97" s="198"/>
      <c r="P97" s="199"/>
      <c r="Q97" s="199"/>
      <c r="R97" s="200"/>
      <c r="S97" s="198"/>
      <c r="T97" s="199"/>
      <c r="U97" s="199"/>
      <c r="V97" s="199"/>
      <c r="W97" s="199"/>
      <c r="X97" s="199"/>
      <c r="Y97" s="200"/>
      <c r="Z97" s="198"/>
      <c r="AA97" s="199"/>
      <c r="AB97" s="199"/>
      <c r="AC97" s="199"/>
      <c r="AD97" s="199"/>
      <c r="AE97" s="199"/>
      <c r="AF97" s="200"/>
      <c r="AG97" s="201"/>
      <c r="AH97" s="202"/>
      <c r="AI97" s="202"/>
      <c r="AJ97" s="202"/>
      <c r="AK97" s="202"/>
      <c r="AL97" s="202"/>
      <c r="AM97" s="202"/>
      <c r="AN97" s="203"/>
      <c r="AO97" s="217" t="str">
        <f t="shared" si="35"/>
        <v/>
      </c>
      <c r="AP97" s="218"/>
      <c r="AQ97" s="218"/>
      <c r="AR97" s="218"/>
      <c r="AS97" s="219"/>
      <c r="AT97" s="201"/>
      <c r="AU97" s="202"/>
      <c r="AV97" s="202"/>
      <c r="AW97" s="202"/>
      <c r="AX97" s="202"/>
      <c r="AY97" s="202"/>
      <c r="AZ97" s="202"/>
      <c r="BA97" s="203"/>
      <c r="BB97" s="217" t="str">
        <f t="shared" si="25"/>
        <v/>
      </c>
      <c r="BC97" s="218"/>
      <c r="BD97" s="218"/>
      <c r="BE97" s="218"/>
      <c r="BF97" s="219"/>
      <c r="BG97" s="192"/>
      <c r="BH97" s="193"/>
      <c r="BI97" s="193"/>
      <c r="BJ97" s="193"/>
      <c r="BK97" s="193"/>
      <c r="BL97" s="193"/>
      <c r="BM97" s="194"/>
      <c r="BN97" s="195"/>
      <c r="BO97" s="196"/>
      <c r="BP97" s="196"/>
      <c r="BQ97" s="196"/>
      <c r="BR97" s="196"/>
      <c r="BS97" s="196"/>
      <c r="BT97" s="196"/>
      <c r="BU97" s="196"/>
      <c r="BV97" s="197"/>
      <c r="BW97" s="139" t="str">
        <f t="shared" si="26"/>
        <v/>
      </c>
      <c r="BX97" s="4"/>
      <c r="BY97" s="16">
        <f t="shared" si="27"/>
        <v>0</v>
      </c>
      <c r="BZ97" s="7">
        <f t="shared" si="28"/>
        <v>0</v>
      </c>
      <c r="CA97" s="7">
        <f t="shared" si="29"/>
        <v>0</v>
      </c>
      <c r="CB97" s="7">
        <f t="shared" si="30"/>
        <v>0</v>
      </c>
      <c r="CC97" s="7">
        <f t="shared" si="31"/>
        <v>0</v>
      </c>
      <c r="CD97" s="7">
        <f t="shared" si="32"/>
        <v>0</v>
      </c>
      <c r="CE97" s="7">
        <f t="shared" si="33"/>
        <v>0</v>
      </c>
      <c r="CF97" s="17">
        <f t="shared" si="34"/>
        <v>0</v>
      </c>
    </row>
    <row r="98" spans="1:84" ht="30" customHeight="1" x14ac:dyDescent="0.15">
      <c r="A98" s="5" t="str">
        <f t="shared" si="24"/>
        <v/>
      </c>
      <c r="B98" s="315"/>
      <c r="C98" s="316"/>
      <c r="D98" s="316"/>
      <c r="E98" s="316"/>
      <c r="F98" s="317"/>
      <c r="G98" s="201"/>
      <c r="H98" s="202"/>
      <c r="I98" s="202"/>
      <c r="J98" s="202"/>
      <c r="K98" s="202"/>
      <c r="L98" s="202"/>
      <c r="M98" s="202"/>
      <c r="N98" s="203"/>
      <c r="O98" s="198"/>
      <c r="P98" s="199"/>
      <c r="Q98" s="199"/>
      <c r="R98" s="200"/>
      <c r="S98" s="198"/>
      <c r="T98" s="199"/>
      <c r="U98" s="199"/>
      <c r="V98" s="199"/>
      <c r="W98" s="199"/>
      <c r="X98" s="199"/>
      <c r="Y98" s="200"/>
      <c r="Z98" s="198"/>
      <c r="AA98" s="199"/>
      <c r="AB98" s="199"/>
      <c r="AC98" s="199"/>
      <c r="AD98" s="199"/>
      <c r="AE98" s="199"/>
      <c r="AF98" s="200"/>
      <c r="AG98" s="201"/>
      <c r="AH98" s="202"/>
      <c r="AI98" s="202"/>
      <c r="AJ98" s="202"/>
      <c r="AK98" s="202"/>
      <c r="AL98" s="202"/>
      <c r="AM98" s="202"/>
      <c r="AN98" s="203"/>
      <c r="AO98" s="217" t="str">
        <f t="shared" si="35"/>
        <v/>
      </c>
      <c r="AP98" s="218"/>
      <c r="AQ98" s="218"/>
      <c r="AR98" s="218"/>
      <c r="AS98" s="219"/>
      <c r="AT98" s="201"/>
      <c r="AU98" s="202"/>
      <c r="AV98" s="202"/>
      <c r="AW98" s="202"/>
      <c r="AX98" s="202"/>
      <c r="AY98" s="202"/>
      <c r="AZ98" s="202"/>
      <c r="BA98" s="203"/>
      <c r="BB98" s="217" t="str">
        <f t="shared" si="25"/>
        <v/>
      </c>
      <c r="BC98" s="218"/>
      <c r="BD98" s="218"/>
      <c r="BE98" s="218"/>
      <c r="BF98" s="219"/>
      <c r="BG98" s="192"/>
      <c r="BH98" s="193"/>
      <c r="BI98" s="193"/>
      <c r="BJ98" s="193"/>
      <c r="BK98" s="193"/>
      <c r="BL98" s="193"/>
      <c r="BM98" s="194"/>
      <c r="BN98" s="195"/>
      <c r="BO98" s="196"/>
      <c r="BP98" s="196"/>
      <c r="BQ98" s="196"/>
      <c r="BR98" s="196"/>
      <c r="BS98" s="196"/>
      <c r="BT98" s="196"/>
      <c r="BU98" s="196"/>
      <c r="BV98" s="197"/>
      <c r="BW98" s="139" t="str">
        <f t="shared" si="26"/>
        <v/>
      </c>
      <c r="BX98" s="4"/>
      <c r="BY98" s="16">
        <f t="shared" si="27"/>
        <v>0</v>
      </c>
      <c r="BZ98" s="7">
        <f t="shared" si="28"/>
        <v>0</v>
      </c>
      <c r="CA98" s="7">
        <f t="shared" si="29"/>
        <v>0</v>
      </c>
      <c r="CB98" s="7">
        <f t="shared" si="30"/>
        <v>0</v>
      </c>
      <c r="CC98" s="7">
        <f t="shared" si="31"/>
        <v>0</v>
      </c>
      <c r="CD98" s="7">
        <f t="shared" si="32"/>
        <v>0</v>
      </c>
      <c r="CE98" s="7">
        <f t="shared" si="33"/>
        <v>0</v>
      </c>
      <c r="CF98" s="17">
        <f t="shared" si="34"/>
        <v>0</v>
      </c>
    </row>
    <row r="99" spans="1:84" ht="30" customHeight="1" x14ac:dyDescent="0.15">
      <c r="A99" s="5" t="str">
        <f t="shared" si="24"/>
        <v/>
      </c>
      <c r="B99" s="315"/>
      <c r="C99" s="316"/>
      <c r="D99" s="316"/>
      <c r="E99" s="316"/>
      <c r="F99" s="317"/>
      <c r="G99" s="201"/>
      <c r="H99" s="202"/>
      <c r="I99" s="202"/>
      <c r="J99" s="202"/>
      <c r="K99" s="202"/>
      <c r="L99" s="202"/>
      <c r="M99" s="202"/>
      <c r="N99" s="203"/>
      <c r="O99" s="198"/>
      <c r="P99" s="199"/>
      <c r="Q99" s="199"/>
      <c r="R99" s="200"/>
      <c r="S99" s="198"/>
      <c r="T99" s="199"/>
      <c r="U99" s="199"/>
      <c r="V99" s="199"/>
      <c r="W99" s="199"/>
      <c r="X99" s="199"/>
      <c r="Y99" s="200"/>
      <c r="Z99" s="198"/>
      <c r="AA99" s="199"/>
      <c r="AB99" s="199"/>
      <c r="AC99" s="199"/>
      <c r="AD99" s="199"/>
      <c r="AE99" s="199"/>
      <c r="AF99" s="200"/>
      <c r="AG99" s="201"/>
      <c r="AH99" s="202"/>
      <c r="AI99" s="202"/>
      <c r="AJ99" s="202"/>
      <c r="AK99" s="202"/>
      <c r="AL99" s="202"/>
      <c r="AM99" s="202"/>
      <c r="AN99" s="203"/>
      <c r="AO99" s="217" t="str">
        <f t="shared" si="35"/>
        <v/>
      </c>
      <c r="AP99" s="218"/>
      <c r="AQ99" s="218"/>
      <c r="AR99" s="218"/>
      <c r="AS99" s="219"/>
      <c r="AT99" s="201"/>
      <c r="AU99" s="202"/>
      <c r="AV99" s="202"/>
      <c r="AW99" s="202"/>
      <c r="AX99" s="202"/>
      <c r="AY99" s="202"/>
      <c r="AZ99" s="202"/>
      <c r="BA99" s="203"/>
      <c r="BB99" s="217" t="str">
        <f t="shared" si="25"/>
        <v/>
      </c>
      <c r="BC99" s="218"/>
      <c r="BD99" s="218"/>
      <c r="BE99" s="218"/>
      <c r="BF99" s="219"/>
      <c r="BG99" s="192"/>
      <c r="BH99" s="193"/>
      <c r="BI99" s="193"/>
      <c r="BJ99" s="193"/>
      <c r="BK99" s="193"/>
      <c r="BL99" s="193"/>
      <c r="BM99" s="194"/>
      <c r="BN99" s="195"/>
      <c r="BO99" s="196"/>
      <c r="BP99" s="196"/>
      <c r="BQ99" s="196"/>
      <c r="BR99" s="196"/>
      <c r="BS99" s="196"/>
      <c r="BT99" s="196"/>
      <c r="BU99" s="196"/>
      <c r="BV99" s="197"/>
      <c r="BW99" s="139" t="str">
        <f t="shared" si="26"/>
        <v/>
      </c>
      <c r="BX99" s="4"/>
      <c r="BY99" s="16">
        <f t="shared" si="27"/>
        <v>0</v>
      </c>
      <c r="BZ99" s="7">
        <f t="shared" si="28"/>
        <v>0</v>
      </c>
      <c r="CA99" s="7">
        <f t="shared" si="29"/>
        <v>0</v>
      </c>
      <c r="CB99" s="7">
        <f t="shared" si="30"/>
        <v>0</v>
      </c>
      <c r="CC99" s="7">
        <f t="shared" si="31"/>
        <v>0</v>
      </c>
      <c r="CD99" s="7">
        <f t="shared" si="32"/>
        <v>0</v>
      </c>
      <c r="CE99" s="7">
        <f t="shared" si="33"/>
        <v>0</v>
      </c>
      <c r="CF99" s="17">
        <f t="shared" si="34"/>
        <v>0</v>
      </c>
    </row>
    <row r="100" spans="1:84" ht="30" customHeight="1" thickBot="1" x14ac:dyDescent="0.2">
      <c r="A100" s="5" t="str">
        <f t="shared" si="24"/>
        <v/>
      </c>
      <c r="B100" s="321"/>
      <c r="C100" s="322"/>
      <c r="D100" s="322"/>
      <c r="E100" s="322"/>
      <c r="F100" s="323"/>
      <c r="G100" s="250"/>
      <c r="H100" s="251"/>
      <c r="I100" s="251"/>
      <c r="J100" s="251"/>
      <c r="K100" s="251"/>
      <c r="L100" s="251"/>
      <c r="M100" s="251"/>
      <c r="N100" s="252"/>
      <c r="O100" s="256"/>
      <c r="P100" s="257"/>
      <c r="Q100" s="257"/>
      <c r="R100" s="258"/>
      <c r="S100" s="256"/>
      <c r="T100" s="257"/>
      <c r="U100" s="257"/>
      <c r="V100" s="257"/>
      <c r="W100" s="257"/>
      <c r="X100" s="257"/>
      <c r="Y100" s="258"/>
      <c r="Z100" s="256"/>
      <c r="AA100" s="257"/>
      <c r="AB100" s="257"/>
      <c r="AC100" s="257"/>
      <c r="AD100" s="257"/>
      <c r="AE100" s="257"/>
      <c r="AF100" s="258"/>
      <c r="AG100" s="250"/>
      <c r="AH100" s="251"/>
      <c r="AI100" s="251"/>
      <c r="AJ100" s="251"/>
      <c r="AK100" s="251"/>
      <c r="AL100" s="251"/>
      <c r="AM100" s="251"/>
      <c r="AN100" s="252"/>
      <c r="AO100" s="253" t="str">
        <f t="shared" si="35"/>
        <v/>
      </c>
      <c r="AP100" s="254"/>
      <c r="AQ100" s="254"/>
      <c r="AR100" s="254"/>
      <c r="AS100" s="255"/>
      <c r="AT100" s="250"/>
      <c r="AU100" s="251"/>
      <c r="AV100" s="251"/>
      <c r="AW100" s="251"/>
      <c r="AX100" s="251"/>
      <c r="AY100" s="251"/>
      <c r="AZ100" s="251"/>
      <c r="BA100" s="252"/>
      <c r="BB100" s="253" t="str">
        <f t="shared" si="25"/>
        <v/>
      </c>
      <c r="BC100" s="254"/>
      <c r="BD100" s="254"/>
      <c r="BE100" s="254"/>
      <c r="BF100" s="255"/>
      <c r="BG100" s="240"/>
      <c r="BH100" s="241"/>
      <c r="BI100" s="241"/>
      <c r="BJ100" s="241"/>
      <c r="BK100" s="241"/>
      <c r="BL100" s="241"/>
      <c r="BM100" s="242"/>
      <c r="BN100" s="243"/>
      <c r="BO100" s="244"/>
      <c r="BP100" s="244"/>
      <c r="BQ100" s="244"/>
      <c r="BR100" s="244"/>
      <c r="BS100" s="244"/>
      <c r="BT100" s="244"/>
      <c r="BU100" s="244"/>
      <c r="BV100" s="245"/>
      <c r="BW100" s="139" t="str">
        <f t="shared" si="26"/>
        <v/>
      </c>
      <c r="BX100" s="4"/>
      <c r="BY100" s="18">
        <f t="shared" si="27"/>
        <v>0</v>
      </c>
      <c r="BZ100" s="38">
        <f t="shared" si="28"/>
        <v>0</v>
      </c>
      <c r="CA100" s="38">
        <f t="shared" si="29"/>
        <v>0</v>
      </c>
      <c r="CB100" s="38">
        <f t="shared" si="30"/>
        <v>0</v>
      </c>
      <c r="CC100" s="38">
        <f t="shared" si="31"/>
        <v>0</v>
      </c>
      <c r="CD100" s="38">
        <f t="shared" si="32"/>
        <v>0</v>
      </c>
      <c r="CE100" s="38">
        <f t="shared" si="33"/>
        <v>0</v>
      </c>
      <c r="CF100" s="19">
        <f t="shared" si="34"/>
        <v>0</v>
      </c>
    </row>
    <row r="101" spans="1:84" ht="18.75" hidden="1" customHeight="1" thickBot="1" x14ac:dyDescent="0.2">
      <c r="B101" s="175"/>
      <c r="C101" s="175"/>
      <c r="D101" s="175"/>
      <c r="E101" s="175"/>
      <c r="F101" s="175"/>
      <c r="G101" s="151"/>
      <c r="H101" s="151"/>
      <c r="I101" s="151"/>
      <c r="J101" s="151"/>
      <c r="K101" s="151"/>
      <c r="L101" s="151"/>
      <c r="M101" s="151"/>
      <c r="N101" s="151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1"/>
      <c r="AH101" s="151"/>
      <c r="AI101" s="151"/>
      <c r="AJ101" s="151"/>
      <c r="AK101" s="151"/>
      <c r="AL101" s="151"/>
      <c r="AM101" s="151"/>
      <c r="AN101" s="151"/>
      <c r="AO101" s="152"/>
      <c r="AP101" s="152"/>
      <c r="AQ101" s="152"/>
      <c r="AR101" s="152"/>
      <c r="AS101" s="152"/>
      <c r="AT101" s="151"/>
      <c r="AU101" s="151"/>
      <c r="AV101" s="151"/>
      <c r="AW101" s="151"/>
      <c r="AX101" s="151"/>
      <c r="AY101" s="151"/>
      <c r="AZ101" s="151"/>
      <c r="BA101" s="151"/>
      <c r="BB101" s="152"/>
      <c r="BC101" s="152"/>
      <c r="BD101" s="152"/>
      <c r="BE101" s="152"/>
      <c r="BF101" s="152"/>
      <c r="BG101" s="154"/>
      <c r="BH101" s="154"/>
      <c r="BI101" s="154"/>
      <c r="BJ101" s="154"/>
      <c r="BK101" s="154"/>
      <c r="BL101" s="154"/>
      <c r="BM101" s="154"/>
      <c r="BN101" s="154"/>
      <c r="BO101" s="154"/>
      <c r="BP101" s="154"/>
      <c r="BQ101" s="154"/>
      <c r="BR101" s="154"/>
      <c r="BS101" s="154"/>
      <c r="BT101" s="154"/>
      <c r="BU101" s="154"/>
      <c r="BV101" s="154"/>
      <c r="BW101" s="139"/>
      <c r="BX101" s="4"/>
    </row>
    <row r="102" spans="1:84" ht="18" customHeight="1" x14ac:dyDescent="0.15">
      <c r="B102" s="246" t="str">
        <f>B34</f>
        <v>注）令和4年7月2日から令和5年7月1日までの退去者を記載すること。</v>
      </c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  <c r="AQ102" s="246"/>
      <c r="AR102" s="246"/>
      <c r="AS102" s="246"/>
      <c r="AT102" s="246"/>
      <c r="AU102" s="246"/>
      <c r="AV102" s="246"/>
      <c r="AW102" s="246"/>
      <c r="AX102" s="246"/>
      <c r="AY102" s="246"/>
      <c r="AZ102" s="246"/>
      <c r="BA102" s="246"/>
      <c r="BB102" s="246"/>
      <c r="BC102" s="246"/>
      <c r="BD102" s="246"/>
      <c r="BE102" s="246"/>
      <c r="BF102" s="246"/>
      <c r="BG102" s="246"/>
      <c r="BH102" s="246"/>
      <c r="BI102" s="246"/>
      <c r="BJ102" s="246"/>
      <c r="BK102" s="246"/>
      <c r="BL102" s="246"/>
      <c r="BM102" s="246"/>
      <c r="BN102" s="246"/>
      <c r="BO102" s="246"/>
      <c r="BP102" s="246"/>
      <c r="BQ102" s="246"/>
      <c r="BR102" s="246"/>
      <c r="BS102" s="246"/>
      <c r="BT102" s="246"/>
      <c r="BU102" s="246"/>
      <c r="BV102" s="246"/>
      <c r="BW102" s="140"/>
    </row>
    <row r="103" spans="1:84" ht="18" customHeight="1" x14ac:dyDescent="0.15">
      <c r="B103" s="191" t="s">
        <v>77</v>
      </c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1"/>
      <c r="AT103" s="191"/>
      <c r="AU103" s="191"/>
      <c r="AV103" s="191"/>
      <c r="AW103" s="191"/>
      <c r="AX103" s="191"/>
      <c r="AY103" s="191"/>
      <c r="AZ103" s="191"/>
      <c r="BA103" s="191"/>
      <c r="BB103" s="191"/>
      <c r="BC103" s="191"/>
      <c r="BD103" s="191"/>
      <c r="BE103" s="191"/>
      <c r="BF103" s="191"/>
      <c r="BG103" s="191"/>
      <c r="BH103" s="191"/>
      <c r="BI103" s="191"/>
      <c r="BJ103" s="191"/>
      <c r="BK103" s="191"/>
      <c r="BL103" s="191"/>
      <c r="BM103" s="191"/>
      <c r="BN103" s="191"/>
      <c r="BO103" s="191"/>
      <c r="BP103" s="191"/>
      <c r="BQ103" s="191"/>
      <c r="BR103" s="191"/>
      <c r="BS103" s="191"/>
      <c r="BT103" s="191"/>
      <c r="BU103" s="191"/>
      <c r="BV103" s="191"/>
      <c r="BW103" s="140"/>
    </row>
  </sheetData>
  <mergeCells count="927">
    <mergeCell ref="B103:BV103"/>
    <mergeCell ref="Z5:AF5"/>
    <mergeCell ref="Z6:AF6"/>
    <mergeCell ref="Z39:AF39"/>
    <mergeCell ref="Z40:AF40"/>
    <mergeCell ref="Z73:AF73"/>
    <mergeCell ref="Z74:AF74"/>
    <mergeCell ref="AO100:AS100"/>
    <mergeCell ref="AT100:BA100"/>
    <mergeCell ref="BB100:BF100"/>
    <mergeCell ref="BG100:BM100"/>
    <mergeCell ref="BN100:BV100"/>
    <mergeCell ref="B102:BV102"/>
    <mergeCell ref="B100:F100"/>
    <mergeCell ref="G100:N100"/>
    <mergeCell ref="O100:R100"/>
    <mergeCell ref="S100:Y100"/>
    <mergeCell ref="Z100:AF100"/>
    <mergeCell ref="AG100:AN100"/>
    <mergeCell ref="BG98:BM98"/>
    <mergeCell ref="BN98:BV98"/>
    <mergeCell ref="B99:F99"/>
    <mergeCell ref="G99:N99"/>
    <mergeCell ref="O99:R99"/>
    <mergeCell ref="S99:Y99"/>
    <mergeCell ref="Z99:AF99"/>
    <mergeCell ref="AG99:AN99"/>
    <mergeCell ref="AO99:AS99"/>
    <mergeCell ref="AT99:BA99"/>
    <mergeCell ref="BB99:BF99"/>
    <mergeCell ref="BG99:BM99"/>
    <mergeCell ref="BN99:BV99"/>
    <mergeCell ref="B98:F98"/>
    <mergeCell ref="G98:N98"/>
    <mergeCell ref="O98:R98"/>
    <mergeCell ref="S98:Y98"/>
    <mergeCell ref="Z98:AF98"/>
    <mergeCell ref="AG98:AN98"/>
    <mergeCell ref="AO98:AS98"/>
    <mergeCell ref="AT98:BA98"/>
    <mergeCell ref="BB98:BF98"/>
    <mergeCell ref="BG96:BM96"/>
    <mergeCell ref="BN96:BV96"/>
    <mergeCell ref="B97:F97"/>
    <mergeCell ref="G97:N97"/>
    <mergeCell ref="O97:R97"/>
    <mergeCell ref="S97:Y97"/>
    <mergeCell ref="Z97:AF97"/>
    <mergeCell ref="AG97:AN97"/>
    <mergeCell ref="AO97:AS97"/>
    <mergeCell ref="AT97:BA97"/>
    <mergeCell ref="BB97:BF97"/>
    <mergeCell ref="BG97:BM97"/>
    <mergeCell ref="BN97:BV97"/>
    <mergeCell ref="B96:F96"/>
    <mergeCell ref="G96:N96"/>
    <mergeCell ref="O96:R96"/>
    <mergeCell ref="S96:Y96"/>
    <mergeCell ref="Z96:AF96"/>
    <mergeCell ref="AG96:AN96"/>
    <mergeCell ref="AO96:AS96"/>
    <mergeCell ref="AT96:BA96"/>
    <mergeCell ref="BB96:BF96"/>
    <mergeCell ref="BG94:BM94"/>
    <mergeCell ref="BN94:BV94"/>
    <mergeCell ref="B95:F95"/>
    <mergeCell ref="G95:N95"/>
    <mergeCell ref="O95:R95"/>
    <mergeCell ref="S95:Y95"/>
    <mergeCell ref="Z95:AF95"/>
    <mergeCell ref="AG95:AN95"/>
    <mergeCell ref="AO95:AS95"/>
    <mergeCell ref="AT95:BA95"/>
    <mergeCell ref="BB95:BF95"/>
    <mergeCell ref="BG95:BM95"/>
    <mergeCell ref="BN95:BV95"/>
    <mergeCell ref="B94:F94"/>
    <mergeCell ref="G94:N94"/>
    <mergeCell ref="O94:R94"/>
    <mergeCell ref="S94:Y94"/>
    <mergeCell ref="Z94:AF94"/>
    <mergeCell ref="AG94:AN94"/>
    <mergeCell ref="AO94:AS94"/>
    <mergeCell ref="AT94:BA94"/>
    <mergeCell ref="BB94:BF94"/>
    <mergeCell ref="BG92:BM92"/>
    <mergeCell ref="BN92:BV92"/>
    <mergeCell ref="B93:F93"/>
    <mergeCell ref="G93:N93"/>
    <mergeCell ref="O93:R93"/>
    <mergeCell ref="S93:Y93"/>
    <mergeCell ref="Z93:AF93"/>
    <mergeCell ref="AG93:AN93"/>
    <mergeCell ref="AO93:AS93"/>
    <mergeCell ref="AT93:BA93"/>
    <mergeCell ref="BB93:BF93"/>
    <mergeCell ref="BG93:BM93"/>
    <mergeCell ref="BN93:BV93"/>
    <mergeCell ref="B92:F92"/>
    <mergeCell ref="G92:N92"/>
    <mergeCell ref="O92:R92"/>
    <mergeCell ref="S92:Y92"/>
    <mergeCell ref="Z92:AF92"/>
    <mergeCell ref="AG92:AN92"/>
    <mergeCell ref="AO92:AS92"/>
    <mergeCell ref="AT92:BA92"/>
    <mergeCell ref="BB92:BF92"/>
    <mergeCell ref="BG90:BM90"/>
    <mergeCell ref="BN90:BV90"/>
    <mergeCell ref="B91:F91"/>
    <mergeCell ref="G91:N91"/>
    <mergeCell ref="O91:R91"/>
    <mergeCell ref="S91:Y91"/>
    <mergeCell ref="Z91:AF91"/>
    <mergeCell ref="AG91:AN91"/>
    <mergeCell ref="AO91:AS91"/>
    <mergeCell ref="AT91:BA91"/>
    <mergeCell ref="BB91:BF91"/>
    <mergeCell ref="BG91:BM91"/>
    <mergeCell ref="BN91:BV91"/>
    <mergeCell ref="B90:F90"/>
    <mergeCell ref="G90:N90"/>
    <mergeCell ref="O90:R90"/>
    <mergeCell ref="S90:Y90"/>
    <mergeCell ref="Z90:AF90"/>
    <mergeCell ref="AG90:AN90"/>
    <mergeCell ref="AO90:AS90"/>
    <mergeCell ref="AT90:BA90"/>
    <mergeCell ref="BB90:BF90"/>
    <mergeCell ref="BG88:BM88"/>
    <mergeCell ref="BN88:BV88"/>
    <mergeCell ref="B89:F89"/>
    <mergeCell ref="G89:N89"/>
    <mergeCell ref="O89:R89"/>
    <mergeCell ref="S89:Y89"/>
    <mergeCell ref="Z89:AF89"/>
    <mergeCell ref="AG89:AN89"/>
    <mergeCell ref="AO89:AS89"/>
    <mergeCell ref="AT89:BA89"/>
    <mergeCell ref="BB89:BF89"/>
    <mergeCell ref="BG89:BM89"/>
    <mergeCell ref="BN89:BV89"/>
    <mergeCell ref="B88:F88"/>
    <mergeCell ref="G88:N88"/>
    <mergeCell ref="O88:R88"/>
    <mergeCell ref="S88:Y88"/>
    <mergeCell ref="Z88:AF88"/>
    <mergeCell ref="AG88:AN88"/>
    <mergeCell ref="AO88:AS88"/>
    <mergeCell ref="AT88:BA88"/>
    <mergeCell ref="BB88:BF88"/>
    <mergeCell ref="BG86:BM86"/>
    <mergeCell ref="BN86:BV86"/>
    <mergeCell ref="B87:F87"/>
    <mergeCell ref="G87:N87"/>
    <mergeCell ref="O87:R87"/>
    <mergeCell ref="S87:Y87"/>
    <mergeCell ref="Z87:AF87"/>
    <mergeCell ref="AG87:AN87"/>
    <mergeCell ref="AO87:AS87"/>
    <mergeCell ref="AT87:BA87"/>
    <mergeCell ref="BB87:BF87"/>
    <mergeCell ref="BG87:BM87"/>
    <mergeCell ref="BN87:BV87"/>
    <mergeCell ref="B86:F86"/>
    <mergeCell ref="G86:N86"/>
    <mergeCell ref="O86:R86"/>
    <mergeCell ref="S86:Y86"/>
    <mergeCell ref="Z86:AF86"/>
    <mergeCell ref="AG86:AN86"/>
    <mergeCell ref="AO86:AS86"/>
    <mergeCell ref="AT86:BA86"/>
    <mergeCell ref="BB86:BF86"/>
    <mergeCell ref="BG84:BM84"/>
    <mergeCell ref="BN84:BV84"/>
    <mergeCell ref="B85:F85"/>
    <mergeCell ref="G85:N85"/>
    <mergeCell ref="O85:R85"/>
    <mergeCell ref="S85:Y85"/>
    <mergeCell ref="Z85:AF85"/>
    <mergeCell ref="AG85:AN85"/>
    <mergeCell ref="AO85:AS85"/>
    <mergeCell ref="AT85:BA85"/>
    <mergeCell ref="BB85:BF85"/>
    <mergeCell ref="BG85:BM85"/>
    <mergeCell ref="BN85:BV85"/>
    <mergeCell ref="B84:F84"/>
    <mergeCell ref="G84:N84"/>
    <mergeCell ref="O84:R84"/>
    <mergeCell ref="S84:Y84"/>
    <mergeCell ref="Z84:AF84"/>
    <mergeCell ref="AG84:AN84"/>
    <mergeCell ref="AO84:AS84"/>
    <mergeCell ref="AT84:BA84"/>
    <mergeCell ref="BB84:BF84"/>
    <mergeCell ref="BG82:BM82"/>
    <mergeCell ref="BN82:BV82"/>
    <mergeCell ref="B83:F83"/>
    <mergeCell ref="G83:N83"/>
    <mergeCell ref="O83:R83"/>
    <mergeCell ref="S83:Y83"/>
    <mergeCell ref="Z83:AF83"/>
    <mergeCell ref="AG83:AN83"/>
    <mergeCell ref="AO83:AS83"/>
    <mergeCell ref="AT83:BA83"/>
    <mergeCell ref="BB83:BF83"/>
    <mergeCell ref="BG83:BM83"/>
    <mergeCell ref="BN83:BV83"/>
    <mergeCell ref="B82:F82"/>
    <mergeCell ref="G82:N82"/>
    <mergeCell ref="O82:R82"/>
    <mergeCell ref="S82:Y82"/>
    <mergeCell ref="Z82:AF82"/>
    <mergeCell ref="AG82:AN82"/>
    <mergeCell ref="AO82:AS82"/>
    <mergeCell ref="AT82:BA82"/>
    <mergeCell ref="BB82:BF82"/>
    <mergeCell ref="BG80:BM80"/>
    <mergeCell ref="BN80:BV80"/>
    <mergeCell ref="B81:F81"/>
    <mergeCell ref="G81:N81"/>
    <mergeCell ref="O81:R81"/>
    <mergeCell ref="S81:Y81"/>
    <mergeCell ref="Z81:AF81"/>
    <mergeCell ref="AG81:AN81"/>
    <mergeCell ref="AO81:AS81"/>
    <mergeCell ref="AT81:BA81"/>
    <mergeCell ref="BB81:BF81"/>
    <mergeCell ref="BG81:BM81"/>
    <mergeCell ref="BN81:BV81"/>
    <mergeCell ref="B80:F80"/>
    <mergeCell ref="G80:N80"/>
    <mergeCell ref="O80:R80"/>
    <mergeCell ref="S80:Y80"/>
    <mergeCell ref="Z80:AF80"/>
    <mergeCell ref="AG80:AN80"/>
    <mergeCell ref="AO80:AS80"/>
    <mergeCell ref="AT80:BA80"/>
    <mergeCell ref="BB80:BF80"/>
    <mergeCell ref="BG78:BM78"/>
    <mergeCell ref="BN78:BV78"/>
    <mergeCell ref="B79:F79"/>
    <mergeCell ref="G79:N79"/>
    <mergeCell ref="O79:R79"/>
    <mergeCell ref="S79:Y79"/>
    <mergeCell ref="Z79:AF79"/>
    <mergeCell ref="AG79:AN79"/>
    <mergeCell ref="AO79:AS79"/>
    <mergeCell ref="AT79:BA79"/>
    <mergeCell ref="BB79:BF79"/>
    <mergeCell ref="BG79:BM79"/>
    <mergeCell ref="BN79:BV79"/>
    <mergeCell ref="B78:F78"/>
    <mergeCell ref="G78:N78"/>
    <mergeCell ref="O78:R78"/>
    <mergeCell ref="S78:Y78"/>
    <mergeCell ref="Z78:AF78"/>
    <mergeCell ref="AG78:AN78"/>
    <mergeCell ref="AO78:AS78"/>
    <mergeCell ref="AT78:BA78"/>
    <mergeCell ref="BB78:BF78"/>
    <mergeCell ref="BG76:BM76"/>
    <mergeCell ref="BN76:BV76"/>
    <mergeCell ref="B77:F77"/>
    <mergeCell ref="G77:N77"/>
    <mergeCell ref="O77:R77"/>
    <mergeCell ref="S77:Y77"/>
    <mergeCell ref="Z77:AF77"/>
    <mergeCell ref="AG77:AN77"/>
    <mergeCell ref="AO77:AS77"/>
    <mergeCell ref="AT77:BA77"/>
    <mergeCell ref="BB77:BF77"/>
    <mergeCell ref="BG77:BM77"/>
    <mergeCell ref="BN77:BV77"/>
    <mergeCell ref="B76:F76"/>
    <mergeCell ref="G76:N76"/>
    <mergeCell ref="O76:R76"/>
    <mergeCell ref="S76:Y76"/>
    <mergeCell ref="Z76:AF76"/>
    <mergeCell ref="AG76:AN76"/>
    <mergeCell ref="AO76:AS76"/>
    <mergeCell ref="AT76:BA76"/>
    <mergeCell ref="BB76:BF76"/>
    <mergeCell ref="B64:F64"/>
    <mergeCell ref="BN53:BV53"/>
    <mergeCell ref="AO52:AS52"/>
    <mergeCell ref="AT52:BA52"/>
    <mergeCell ref="BN73:BV74"/>
    <mergeCell ref="BY73:CF73"/>
    <mergeCell ref="B74:F74"/>
    <mergeCell ref="S74:Y74"/>
    <mergeCell ref="AG74:AN74"/>
    <mergeCell ref="AO74:AS74"/>
    <mergeCell ref="AT74:BA74"/>
    <mergeCell ref="BB74:BF74"/>
    <mergeCell ref="O73:R74"/>
    <mergeCell ref="S73:Y73"/>
    <mergeCell ref="AG73:AN73"/>
    <mergeCell ref="AO73:AS73"/>
    <mergeCell ref="AT73:BA73"/>
    <mergeCell ref="BB73:BF73"/>
    <mergeCell ref="B73:F73"/>
    <mergeCell ref="G73:N74"/>
    <mergeCell ref="BN57:BV57"/>
    <mergeCell ref="BN56:BV56"/>
    <mergeCell ref="BN55:BV55"/>
    <mergeCell ref="BB54:BF54"/>
    <mergeCell ref="B68:BV68"/>
    <mergeCell ref="B66:F66"/>
    <mergeCell ref="G66:N66"/>
    <mergeCell ref="O66:R66"/>
    <mergeCell ref="S66:Y66"/>
    <mergeCell ref="Z66:AF66"/>
    <mergeCell ref="AG66:AN66"/>
    <mergeCell ref="B65:F65"/>
    <mergeCell ref="G65:N65"/>
    <mergeCell ref="O65:R65"/>
    <mergeCell ref="AG65:AN65"/>
    <mergeCell ref="AO65:AS65"/>
    <mergeCell ref="AT65:BA65"/>
    <mergeCell ref="BB66:BF66"/>
    <mergeCell ref="BG66:BM66"/>
    <mergeCell ref="BN66:BV66"/>
    <mergeCell ref="BB65:BF65"/>
    <mergeCell ref="BG65:BM65"/>
    <mergeCell ref="O8:R8"/>
    <mergeCell ref="S8:Y8"/>
    <mergeCell ref="AG5:AN5"/>
    <mergeCell ref="BG5:BM5"/>
    <mergeCell ref="S6:Y6"/>
    <mergeCell ref="AG6:AN6"/>
    <mergeCell ref="BG73:BM73"/>
    <mergeCell ref="BG74:BM74"/>
    <mergeCell ref="B69:BV69"/>
    <mergeCell ref="AO66:AS66"/>
    <mergeCell ref="AT66:BA66"/>
    <mergeCell ref="BN65:BV65"/>
    <mergeCell ref="AL70:BV70"/>
    <mergeCell ref="AL71:AX71"/>
    <mergeCell ref="AY71:BV71"/>
    <mergeCell ref="S65:Y65"/>
    <mergeCell ref="Z65:AF65"/>
    <mergeCell ref="L70:AK70"/>
    <mergeCell ref="B71:AK71"/>
    <mergeCell ref="B72:BV72"/>
    <mergeCell ref="BN54:BV54"/>
    <mergeCell ref="AG56:AN56"/>
    <mergeCell ref="AG55:AN55"/>
    <mergeCell ref="AO55:AS55"/>
    <mergeCell ref="AG57:AN57"/>
    <mergeCell ref="AO57:AS57"/>
    <mergeCell ref="AT57:BA57"/>
    <mergeCell ref="BB57:BF57"/>
    <mergeCell ref="BG57:BM57"/>
    <mergeCell ref="AO54:AS54"/>
    <mergeCell ref="AT54:BA54"/>
    <mergeCell ref="O9:R9"/>
    <mergeCell ref="S9:Y9"/>
    <mergeCell ref="Z9:AF9"/>
    <mergeCell ref="AG9:AN9"/>
    <mergeCell ref="AO9:AS9"/>
    <mergeCell ref="AT55:BA55"/>
    <mergeCell ref="BB55:BF55"/>
    <mergeCell ref="BG55:BM55"/>
    <mergeCell ref="AO56:AS56"/>
    <mergeCell ref="AT56:BA56"/>
    <mergeCell ref="BB56:BF56"/>
    <mergeCell ref="BG56:BM56"/>
    <mergeCell ref="AG54:AN54"/>
    <mergeCell ref="AG53:AN53"/>
    <mergeCell ref="AO53:AS53"/>
    <mergeCell ref="AT53:BA53"/>
    <mergeCell ref="BB53:BF53"/>
    <mergeCell ref="G64:N64"/>
    <mergeCell ref="O64:R64"/>
    <mergeCell ref="S64:Y64"/>
    <mergeCell ref="Z64:AF64"/>
    <mergeCell ref="BN63:BV63"/>
    <mergeCell ref="AO62:AS62"/>
    <mergeCell ref="AT62:BA62"/>
    <mergeCell ref="BB62:BF62"/>
    <mergeCell ref="BG62:BM62"/>
    <mergeCell ref="BN62:BV62"/>
    <mergeCell ref="AG64:AN64"/>
    <mergeCell ref="AG63:AN63"/>
    <mergeCell ref="AO63:AS63"/>
    <mergeCell ref="AT63:BA63"/>
    <mergeCell ref="BB63:BF63"/>
    <mergeCell ref="BG63:BM63"/>
    <mergeCell ref="BN64:BV64"/>
    <mergeCell ref="AO64:AS64"/>
    <mergeCell ref="AT64:BA64"/>
    <mergeCell ref="BB64:BF64"/>
    <mergeCell ref="BG64:BM64"/>
    <mergeCell ref="B63:F63"/>
    <mergeCell ref="G63:N63"/>
    <mergeCell ref="O63:R63"/>
    <mergeCell ref="S63:Y63"/>
    <mergeCell ref="Z63:AF63"/>
    <mergeCell ref="B62:F62"/>
    <mergeCell ref="G62:N62"/>
    <mergeCell ref="O62:R62"/>
    <mergeCell ref="S62:Y62"/>
    <mergeCell ref="Z62:AF62"/>
    <mergeCell ref="BN61:BV61"/>
    <mergeCell ref="AO60:AS60"/>
    <mergeCell ref="AT60:BA60"/>
    <mergeCell ref="BB60:BF60"/>
    <mergeCell ref="BG60:BM60"/>
    <mergeCell ref="BN60:BV60"/>
    <mergeCell ref="AG62:AN62"/>
    <mergeCell ref="AG61:AN61"/>
    <mergeCell ref="AO61:AS61"/>
    <mergeCell ref="AT61:BA61"/>
    <mergeCell ref="BB61:BF61"/>
    <mergeCell ref="BG61:BM61"/>
    <mergeCell ref="B61:F61"/>
    <mergeCell ref="G61:N61"/>
    <mergeCell ref="O61:R61"/>
    <mergeCell ref="S61:Y61"/>
    <mergeCell ref="Z61:AF61"/>
    <mergeCell ref="B60:F60"/>
    <mergeCell ref="G60:N60"/>
    <mergeCell ref="O60:R60"/>
    <mergeCell ref="S60:Y60"/>
    <mergeCell ref="Z60:AF60"/>
    <mergeCell ref="BN59:BV59"/>
    <mergeCell ref="AO58:AS58"/>
    <mergeCell ref="AT58:BA58"/>
    <mergeCell ref="BB58:BF58"/>
    <mergeCell ref="BG58:BM58"/>
    <mergeCell ref="BN58:BV58"/>
    <mergeCell ref="AG60:AN60"/>
    <mergeCell ref="AG59:AN59"/>
    <mergeCell ref="AO59:AS59"/>
    <mergeCell ref="AT59:BA59"/>
    <mergeCell ref="BB59:BF59"/>
    <mergeCell ref="BG59:BM59"/>
    <mergeCell ref="AG58:AN58"/>
    <mergeCell ref="B59:F59"/>
    <mergeCell ref="G59:N59"/>
    <mergeCell ref="O59:R59"/>
    <mergeCell ref="S59:Y59"/>
    <mergeCell ref="Z59:AF59"/>
    <mergeCell ref="B58:F58"/>
    <mergeCell ref="G58:N58"/>
    <mergeCell ref="O58:R58"/>
    <mergeCell ref="S58:Y58"/>
    <mergeCell ref="Z58:AF58"/>
    <mergeCell ref="B57:F57"/>
    <mergeCell ref="G57:N57"/>
    <mergeCell ref="O57:R57"/>
    <mergeCell ref="S57:Y57"/>
    <mergeCell ref="Z57:AF57"/>
    <mergeCell ref="B56:F56"/>
    <mergeCell ref="G56:N56"/>
    <mergeCell ref="O56:R56"/>
    <mergeCell ref="S56:Y56"/>
    <mergeCell ref="Z56:AF56"/>
    <mergeCell ref="BG53:BM53"/>
    <mergeCell ref="B55:F55"/>
    <mergeCell ref="G55:N55"/>
    <mergeCell ref="O55:R55"/>
    <mergeCell ref="S55:Y55"/>
    <mergeCell ref="Z55:AF55"/>
    <mergeCell ref="B54:F54"/>
    <mergeCell ref="G54:N54"/>
    <mergeCell ref="O54:R54"/>
    <mergeCell ref="S54:Y54"/>
    <mergeCell ref="Z54:AF54"/>
    <mergeCell ref="B53:F53"/>
    <mergeCell ref="G53:N53"/>
    <mergeCell ref="O53:R53"/>
    <mergeCell ref="S53:Y53"/>
    <mergeCell ref="Z53:AF53"/>
    <mergeCell ref="BG54:BM54"/>
    <mergeCell ref="B52:F52"/>
    <mergeCell ref="G52:N52"/>
    <mergeCell ref="O52:R52"/>
    <mergeCell ref="S52:Y52"/>
    <mergeCell ref="Z52:AF52"/>
    <mergeCell ref="BN51:BV51"/>
    <mergeCell ref="AO50:AS50"/>
    <mergeCell ref="AT50:BA50"/>
    <mergeCell ref="BB50:BF50"/>
    <mergeCell ref="BG50:BM50"/>
    <mergeCell ref="BN50:BV50"/>
    <mergeCell ref="AG52:AN52"/>
    <mergeCell ref="AG51:AN51"/>
    <mergeCell ref="AO51:AS51"/>
    <mergeCell ref="AT51:BA51"/>
    <mergeCell ref="BB51:BF51"/>
    <mergeCell ref="BG51:BM51"/>
    <mergeCell ref="BB52:BF52"/>
    <mergeCell ref="BG52:BM52"/>
    <mergeCell ref="BN52:BV52"/>
    <mergeCell ref="B51:F51"/>
    <mergeCell ref="G51:N51"/>
    <mergeCell ref="O51:R51"/>
    <mergeCell ref="S51:Y51"/>
    <mergeCell ref="Z51:AF51"/>
    <mergeCell ref="B50:F50"/>
    <mergeCell ref="G50:N50"/>
    <mergeCell ref="O50:R50"/>
    <mergeCell ref="S50:Y50"/>
    <mergeCell ref="Z50:AF50"/>
    <mergeCell ref="BN49:BV49"/>
    <mergeCell ref="AO48:AS48"/>
    <mergeCell ref="AT48:BA48"/>
    <mergeCell ref="BB48:BF48"/>
    <mergeCell ref="BG48:BM48"/>
    <mergeCell ref="BN48:BV48"/>
    <mergeCell ref="AG50:AN50"/>
    <mergeCell ref="AG49:AN49"/>
    <mergeCell ref="AO49:AS49"/>
    <mergeCell ref="AT49:BA49"/>
    <mergeCell ref="BB49:BF49"/>
    <mergeCell ref="BG49:BM49"/>
    <mergeCell ref="AG48:AN48"/>
    <mergeCell ref="S49:Y49"/>
    <mergeCell ref="Z49:AF49"/>
    <mergeCell ref="B48:F48"/>
    <mergeCell ref="G48:N48"/>
    <mergeCell ref="O48:R48"/>
    <mergeCell ref="S48:Y48"/>
    <mergeCell ref="Z48:AF48"/>
    <mergeCell ref="S47:Y47"/>
    <mergeCell ref="Z47:AF47"/>
    <mergeCell ref="B46:F46"/>
    <mergeCell ref="G46:N46"/>
    <mergeCell ref="O46:R46"/>
    <mergeCell ref="S46:Y46"/>
    <mergeCell ref="Z46:AF46"/>
    <mergeCell ref="BN47:BV47"/>
    <mergeCell ref="AO46:AS46"/>
    <mergeCell ref="AT46:BA46"/>
    <mergeCell ref="BB46:BF46"/>
    <mergeCell ref="BG46:BM46"/>
    <mergeCell ref="BN46:BV46"/>
    <mergeCell ref="AG47:AN47"/>
    <mergeCell ref="AO47:AS47"/>
    <mergeCell ref="AT47:BA47"/>
    <mergeCell ref="BB47:BF47"/>
    <mergeCell ref="BG47:BM47"/>
    <mergeCell ref="BN45:BV45"/>
    <mergeCell ref="AO44:AS44"/>
    <mergeCell ref="AT44:BA44"/>
    <mergeCell ref="BB44:BF44"/>
    <mergeCell ref="BG44:BM44"/>
    <mergeCell ref="BN44:BV44"/>
    <mergeCell ref="BB43:BF43"/>
    <mergeCell ref="AG46:AN46"/>
    <mergeCell ref="AG45:AN45"/>
    <mergeCell ref="AO45:AS45"/>
    <mergeCell ref="AT45:BA45"/>
    <mergeCell ref="BB45:BF45"/>
    <mergeCell ref="BG45:BM45"/>
    <mergeCell ref="B44:F44"/>
    <mergeCell ref="G44:N44"/>
    <mergeCell ref="O44:R44"/>
    <mergeCell ref="S44:Y44"/>
    <mergeCell ref="Z44:AF44"/>
    <mergeCell ref="AG44:AN44"/>
    <mergeCell ref="S45:Y45"/>
    <mergeCell ref="Z45:AF45"/>
    <mergeCell ref="AT43:BA43"/>
    <mergeCell ref="BG42:BM42"/>
    <mergeCell ref="BN42:BV42"/>
    <mergeCell ref="B43:F43"/>
    <mergeCell ref="G43:N43"/>
    <mergeCell ref="O43:R43"/>
    <mergeCell ref="S43:Y43"/>
    <mergeCell ref="Z43:AF43"/>
    <mergeCell ref="AG43:AN43"/>
    <mergeCell ref="AO43:AS43"/>
    <mergeCell ref="BG43:BM43"/>
    <mergeCell ref="BN43:BV43"/>
    <mergeCell ref="B42:F42"/>
    <mergeCell ref="G42:N42"/>
    <mergeCell ref="O42:R42"/>
    <mergeCell ref="S42:Y42"/>
    <mergeCell ref="Z42:AF42"/>
    <mergeCell ref="AG42:AN42"/>
    <mergeCell ref="AO42:AS42"/>
    <mergeCell ref="AT42:BA42"/>
    <mergeCell ref="BB42:BF42"/>
    <mergeCell ref="B35:BV35"/>
    <mergeCell ref="AL36:BV36"/>
    <mergeCell ref="AL37:AX37"/>
    <mergeCell ref="AY37:BV37"/>
    <mergeCell ref="B39:F39"/>
    <mergeCell ref="G39:N40"/>
    <mergeCell ref="O39:R40"/>
    <mergeCell ref="S39:Y39"/>
    <mergeCell ref="AG39:AN39"/>
    <mergeCell ref="AO39:AS39"/>
    <mergeCell ref="AT39:BA39"/>
    <mergeCell ref="BB39:BF39"/>
    <mergeCell ref="BG39:BM39"/>
    <mergeCell ref="BN39:BV40"/>
    <mergeCell ref="B40:F40"/>
    <mergeCell ref="S40:Y40"/>
    <mergeCell ref="AG40:AN40"/>
    <mergeCell ref="AO40:AS40"/>
    <mergeCell ref="AT40:BA40"/>
    <mergeCell ref="BB40:BF40"/>
    <mergeCell ref="BG40:BM40"/>
    <mergeCell ref="BN32:BV32"/>
    <mergeCell ref="B34:BV34"/>
    <mergeCell ref="O32:R32"/>
    <mergeCell ref="S32:Y32"/>
    <mergeCell ref="Z32:AF32"/>
    <mergeCell ref="AG32:AN32"/>
    <mergeCell ref="B32:F32"/>
    <mergeCell ref="G32:N32"/>
    <mergeCell ref="BG32:BM32"/>
    <mergeCell ref="AO32:AS32"/>
    <mergeCell ref="AT32:BA32"/>
    <mergeCell ref="BB32:BF32"/>
    <mergeCell ref="BN31:BV31"/>
    <mergeCell ref="BB31:BF31"/>
    <mergeCell ref="BG31:BM31"/>
    <mergeCell ref="BN30:BV30"/>
    <mergeCell ref="B31:F31"/>
    <mergeCell ref="G31:N31"/>
    <mergeCell ref="B30:F30"/>
    <mergeCell ref="G30:N30"/>
    <mergeCell ref="O30:R30"/>
    <mergeCell ref="S30:Y30"/>
    <mergeCell ref="O31:R31"/>
    <mergeCell ref="S31:Y31"/>
    <mergeCell ref="Z31:AF31"/>
    <mergeCell ref="AG31:AN31"/>
    <mergeCell ref="AO31:AS31"/>
    <mergeCell ref="AT31:BA31"/>
    <mergeCell ref="AO30:AS30"/>
    <mergeCell ref="AT30:BA30"/>
    <mergeCell ref="BB30:BF30"/>
    <mergeCell ref="BG30:BM30"/>
    <mergeCell ref="B29:F29"/>
    <mergeCell ref="G29:N29"/>
    <mergeCell ref="B28:F28"/>
    <mergeCell ref="G28:N28"/>
    <mergeCell ref="O28:R28"/>
    <mergeCell ref="S28:Y28"/>
    <mergeCell ref="Z30:AF30"/>
    <mergeCell ref="AG30:AN30"/>
    <mergeCell ref="BN29:BV29"/>
    <mergeCell ref="BB29:BF29"/>
    <mergeCell ref="BG29:BM29"/>
    <mergeCell ref="BN28:BV28"/>
    <mergeCell ref="Z28:AF28"/>
    <mergeCell ref="AG28:AN28"/>
    <mergeCell ref="AO28:AS28"/>
    <mergeCell ref="AT28:BA28"/>
    <mergeCell ref="BB28:BF28"/>
    <mergeCell ref="BG28:BM28"/>
    <mergeCell ref="O29:R29"/>
    <mergeCell ref="S29:Y29"/>
    <mergeCell ref="Z29:AF29"/>
    <mergeCell ref="AG29:AN29"/>
    <mergeCell ref="AO29:AS29"/>
    <mergeCell ref="AT29:BA29"/>
    <mergeCell ref="BN27:BV27"/>
    <mergeCell ref="BB27:BF27"/>
    <mergeCell ref="BG27:BM27"/>
    <mergeCell ref="BN26:BV26"/>
    <mergeCell ref="B27:F27"/>
    <mergeCell ref="G27:N27"/>
    <mergeCell ref="B26:F26"/>
    <mergeCell ref="G26:N26"/>
    <mergeCell ref="O26:R26"/>
    <mergeCell ref="S26:Y26"/>
    <mergeCell ref="AO26:AS26"/>
    <mergeCell ref="AT26:BA26"/>
    <mergeCell ref="BB26:BF26"/>
    <mergeCell ref="BG26:BM26"/>
    <mergeCell ref="O27:R27"/>
    <mergeCell ref="S27:Y27"/>
    <mergeCell ref="Z27:AF27"/>
    <mergeCell ref="AG27:AN27"/>
    <mergeCell ref="AO27:AS27"/>
    <mergeCell ref="AT27:BA27"/>
    <mergeCell ref="B25:F25"/>
    <mergeCell ref="G25:N25"/>
    <mergeCell ref="B24:F24"/>
    <mergeCell ref="G24:N24"/>
    <mergeCell ref="O24:R24"/>
    <mergeCell ref="S24:Y24"/>
    <mergeCell ref="Z26:AF26"/>
    <mergeCell ref="AG26:AN26"/>
    <mergeCell ref="BN25:BV25"/>
    <mergeCell ref="BB25:BF25"/>
    <mergeCell ref="BG25:BM25"/>
    <mergeCell ref="BN24:BV24"/>
    <mergeCell ref="Z24:AF24"/>
    <mergeCell ref="AG24:AN24"/>
    <mergeCell ref="AO24:AS24"/>
    <mergeCell ref="AT24:BA24"/>
    <mergeCell ref="BB24:BF24"/>
    <mergeCell ref="BG24:BM24"/>
    <mergeCell ref="O25:R25"/>
    <mergeCell ref="S25:Y25"/>
    <mergeCell ref="Z25:AF25"/>
    <mergeCell ref="AG25:AN25"/>
    <mergeCell ref="AO25:AS25"/>
    <mergeCell ref="AT25:BA25"/>
    <mergeCell ref="BN23:BV23"/>
    <mergeCell ref="BB23:BF23"/>
    <mergeCell ref="BG23:BM23"/>
    <mergeCell ref="BN22:BV22"/>
    <mergeCell ref="B23:F23"/>
    <mergeCell ref="G23:N23"/>
    <mergeCell ref="B22:F22"/>
    <mergeCell ref="G22:N22"/>
    <mergeCell ref="O22:R22"/>
    <mergeCell ref="S22:Y22"/>
    <mergeCell ref="AO22:AS22"/>
    <mergeCell ref="AT22:BA22"/>
    <mergeCell ref="BB22:BF22"/>
    <mergeCell ref="BG22:BM22"/>
    <mergeCell ref="O23:R23"/>
    <mergeCell ref="S23:Y23"/>
    <mergeCell ref="Z23:AF23"/>
    <mergeCell ref="AG23:AN23"/>
    <mergeCell ref="AO23:AS23"/>
    <mergeCell ref="AT23:BA23"/>
    <mergeCell ref="B21:F21"/>
    <mergeCell ref="G21:N21"/>
    <mergeCell ref="B20:F20"/>
    <mergeCell ref="G20:N20"/>
    <mergeCell ref="O20:R20"/>
    <mergeCell ref="S20:Y20"/>
    <mergeCell ref="Z22:AF22"/>
    <mergeCell ref="AG22:AN22"/>
    <mergeCell ref="BN21:BV21"/>
    <mergeCell ref="BB21:BF21"/>
    <mergeCell ref="BG21:BM21"/>
    <mergeCell ref="BN20:BV20"/>
    <mergeCell ref="Z20:AF20"/>
    <mergeCell ref="AG20:AN20"/>
    <mergeCell ref="AO20:AS20"/>
    <mergeCell ref="AT20:BA20"/>
    <mergeCell ref="BB20:BF20"/>
    <mergeCell ref="BG20:BM20"/>
    <mergeCell ref="O21:R21"/>
    <mergeCell ref="S21:Y21"/>
    <mergeCell ref="Z21:AF21"/>
    <mergeCell ref="AG21:AN21"/>
    <mergeCell ref="AO21:AS21"/>
    <mergeCell ref="AT21:BA21"/>
    <mergeCell ref="BN19:BV19"/>
    <mergeCell ref="BB19:BF19"/>
    <mergeCell ref="BG19:BM19"/>
    <mergeCell ref="BN18:BV18"/>
    <mergeCell ref="B19:F19"/>
    <mergeCell ref="G19:N19"/>
    <mergeCell ref="B18:F18"/>
    <mergeCell ref="G18:N18"/>
    <mergeCell ref="O18:R18"/>
    <mergeCell ref="S18:Y18"/>
    <mergeCell ref="AO18:AS18"/>
    <mergeCell ref="AT18:BA18"/>
    <mergeCell ref="BB18:BF18"/>
    <mergeCell ref="BG18:BM18"/>
    <mergeCell ref="O19:R19"/>
    <mergeCell ref="S19:Y19"/>
    <mergeCell ref="Z19:AF19"/>
    <mergeCell ref="AG19:AN19"/>
    <mergeCell ref="AO19:AS19"/>
    <mergeCell ref="AT19:BA19"/>
    <mergeCell ref="B17:F17"/>
    <mergeCell ref="G17:N17"/>
    <mergeCell ref="B16:F16"/>
    <mergeCell ref="G16:N16"/>
    <mergeCell ref="O16:R16"/>
    <mergeCell ref="S16:Y16"/>
    <mergeCell ref="Z18:AF18"/>
    <mergeCell ref="AG18:AN18"/>
    <mergeCell ref="BN17:BV17"/>
    <mergeCell ref="BB17:BF17"/>
    <mergeCell ref="BG17:BM17"/>
    <mergeCell ref="BN16:BV16"/>
    <mergeCell ref="Z16:AF16"/>
    <mergeCell ref="AG16:AN16"/>
    <mergeCell ref="AO16:AS16"/>
    <mergeCell ref="AT16:BA16"/>
    <mergeCell ref="BB16:BF16"/>
    <mergeCell ref="BG16:BM16"/>
    <mergeCell ref="O17:R17"/>
    <mergeCell ref="S17:Y17"/>
    <mergeCell ref="Z17:AF17"/>
    <mergeCell ref="AG17:AN17"/>
    <mergeCell ref="AO17:AS17"/>
    <mergeCell ref="AT17:BA17"/>
    <mergeCell ref="BN15:BV15"/>
    <mergeCell ref="BB15:BF15"/>
    <mergeCell ref="BG15:BM15"/>
    <mergeCell ref="BN14:BV14"/>
    <mergeCell ref="B15:F15"/>
    <mergeCell ref="G15:N15"/>
    <mergeCell ref="B14:F14"/>
    <mergeCell ref="G14:N14"/>
    <mergeCell ref="O14:R14"/>
    <mergeCell ref="S14:Y14"/>
    <mergeCell ref="AO14:AS14"/>
    <mergeCell ref="AT14:BA14"/>
    <mergeCell ref="Z14:AF14"/>
    <mergeCell ref="AG14:AN14"/>
    <mergeCell ref="BB14:BF14"/>
    <mergeCell ref="BG14:BM14"/>
    <mergeCell ref="O15:R15"/>
    <mergeCell ref="S15:Y15"/>
    <mergeCell ref="Z15:AF15"/>
    <mergeCell ref="AG15:AN15"/>
    <mergeCell ref="AO15:AS15"/>
    <mergeCell ref="AT15:BA15"/>
    <mergeCell ref="BN13:BV13"/>
    <mergeCell ref="BB13:BF13"/>
    <mergeCell ref="BG13:BM13"/>
    <mergeCell ref="BN12:BV12"/>
    <mergeCell ref="Z12:AF12"/>
    <mergeCell ref="AG12:AN12"/>
    <mergeCell ref="AO12:AS12"/>
    <mergeCell ref="AT12:BA12"/>
    <mergeCell ref="Z13:AF13"/>
    <mergeCell ref="AG13:AN13"/>
    <mergeCell ref="AT13:BA13"/>
    <mergeCell ref="BB12:BF12"/>
    <mergeCell ref="BG12:BM12"/>
    <mergeCell ref="AO13:AS13"/>
    <mergeCell ref="B11:F11"/>
    <mergeCell ref="G11:N11"/>
    <mergeCell ref="B10:F10"/>
    <mergeCell ref="G10:N10"/>
    <mergeCell ref="O10:R10"/>
    <mergeCell ref="S10:Y10"/>
    <mergeCell ref="O11:R11"/>
    <mergeCell ref="S11:Y11"/>
    <mergeCell ref="B13:F13"/>
    <mergeCell ref="G13:N13"/>
    <mergeCell ref="B12:F12"/>
    <mergeCell ref="G12:N12"/>
    <mergeCell ref="O12:R12"/>
    <mergeCell ref="S12:Y12"/>
    <mergeCell ref="O13:R13"/>
    <mergeCell ref="S13:Y13"/>
    <mergeCell ref="BN8:BV8"/>
    <mergeCell ref="Z8:AF8"/>
    <mergeCell ref="AG8:AN8"/>
    <mergeCell ref="AO8:AS8"/>
    <mergeCell ref="AT8:BA8"/>
    <mergeCell ref="BB8:BF8"/>
    <mergeCell ref="BG8:BM8"/>
    <mergeCell ref="BN11:BV11"/>
    <mergeCell ref="BB11:BF11"/>
    <mergeCell ref="BG11:BM11"/>
    <mergeCell ref="BN10:BV10"/>
    <mergeCell ref="AT9:BA9"/>
    <mergeCell ref="BB10:BF10"/>
    <mergeCell ref="BG10:BM10"/>
    <mergeCell ref="AO10:AS10"/>
    <mergeCell ref="AT10:BA10"/>
    <mergeCell ref="Z11:AF11"/>
    <mergeCell ref="AG11:AN11"/>
    <mergeCell ref="AO11:AS11"/>
    <mergeCell ref="AT11:BA11"/>
    <mergeCell ref="BY2:CC2"/>
    <mergeCell ref="CD2:CF2"/>
    <mergeCell ref="BY3:CC3"/>
    <mergeCell ref="CD3:CF3"/>
    <mergeCell ref="B2:K2"/>
    <mergeCell ref="AL2:BV2"/>
    <mergeCell ref="AL3:AX3"/>
    <mergeCell ref="AY3:BV3"/>
    <mergeCell ref="B5:F5"/>
    <mergeCell ref="G5:N6"/>
    <mergeCell ref="BY5:CF5"/>
    <mergeCell ref="B6:F6"/>
    <mergeCell ref="AO6:AS6"/>
    <mergeCell ref="AT6:BA6"/>
    <mergeCell ref="BN5:BV6"/>
    <mergeCell ref="BB6:BF6"/>
    <mergeCell ref="BG6:BM6"/>
    <mergeCell ref="O5:R6"/>
    <mergeCell ref="S5:Y5"/>
    <mergeCell ref="AO5:AS5"/>
    <mergeCell ref="AT5:BA5"/>
    <mergeCell ref="BB5:BF5"/>
    <mergeCell ref="L2:AK2"/>
    <mergeCell ref="B3:AK3"/>
    <mergeCell ref="BY70:CC70"/>
    <mergeCell ref="CD70:CF70"/>
    <mergeCell ref="BY71:CC71"/>
    <mergeCell ref="CD71:CF71"/>
    <mergeCell ref="CD72:CF72"/>
    <mergeCell ref="CD4:CF4"/>
    <mergeCell ref="BY36:CC36"/>
    <mergeCell ref="CD36:CF36"/>
    <mergeCell ref="BY37:CC37"/>
    <mergeCell ref="CD37:CF37"/>
    <mergeCell ref="CD38:CF38"/>
    <mergeCell ref="BY39:CF39"/>
    <mergeCell ref="B4:BV4"/>
    <mergeCell ref="L36:AK36"/>
    <mergeCell ref="B37:AK37"/>
    <mergeCell ref="B38:BV38"/>
    <mergeCell ref="B36:K36"/>
    <mergeCell ref="B70:K70"/>
    <mergeCell ref="O45:R45"/>
    <mergeCell ref="B47:F47"/>
    <mergeCell ref="G47:N47"/>
    <mergeCell ref="O47:R47"/>
    <mergeCell ref="B45:F45"/>
    <mergeCell ref="G45:N45"/>
    <mergeCell ref="B49:F49"/>
    <mergeCell ref="G49:N49"/>
    <mergeCell ref="O49:R49"/>
    <mergeCell ref="B9:F9"/>
    <mergeCell ref="G9:N9"/>
    <mergeCell ref="B8:F8"/>
    <mergeCell ref="G8:N8"/>
    <mergeCell ref="Z10:AF10"/>
    <mergeCell ref="AG10:AN10"/>
    <mergeCell ref="BN9:BV9"/>
    <mergeCell ref="BB9:BF9"/>
    <mergeCell ref="BG9:BM9"/>
  </mergeCells>
  <phoneticPr fontId="10"/>
  <conditionalFormatting sqref="AT42:BA42">
    <cfRule type="cellIs" dxfId="425" priority="77" stopIfTrue="1" operator="lessThan">
      <formula>$AG$42</formula>
    </cfRule>
    <cfRule type="cellIs" dxfId="424" priority="195" stopIfTrue="1" operator="lessThan">
      <formula>$CG$6</formula>
    </cfRule>
    <cfRule type="cellIs" dxfId="423" priority="196" stopIfTrue="1" operator="greaterThan">
      <formula>$CG$5</formula>
    </cfRule>
  </conditionalFormatting>
  <conditionalFormatting sqref="AT43:BA43">
    <cfRule type="cellIs" dxfId="422" priority="76" stopIfTrue="1" operator="lessThan">
      <formula>$AG$43</formula>
    </cfRule>
    <cfRule type="cellIs" dxfId="421" priority="193" stopIfTrue="1" operator="lessThan">
      <formula>$CG$6</formula>
    </cfRule>
    <cfRule type="cellIs" dxfId="420" priority="194" stopIfTrue="1" operator="greaterThan">
      <formula>$CG$5</formula>
    </cfRule>
  </conditionalFormatting>
  <conditionalFormatting sqref="AT44:BA65">
    <cfRule type="cellIs" dxfId="419" priority="191" stopIfTrue="1" operator="lessThan">
      <formula>$CG$6</formula>
    </cfRule>
    <cfRule type="cellIs" dxfId="418" priority="192" stopIfTrue="1" operator="greaterThan">
      <formula>$CG$5</formula>
    </cfRule>
  </conditionalFormatting>
  <conditionalFormatting sqref="AT66:BA67">
    <cfRule type="cellIs" dxfId="417" priority="189" stopIfTrue="1" operator="lessThan">
      <formula>$CG$6</formula>
    </cfRule>
    <cfRule type="cellIs" dxfId="416" priority="190" stopIfTrue="1" operator="greaterThan">
      <formula>$CG$5</formula>
    </cfRule>
  </conditionalFormatting>
  <conditionalFormatting sqref="AT76:BA76">
    <cfRule type="cellIs" dxfId="415" priority="51" stopIfTrue="1" operator="lessThan">
      <formula>$AG$76</formula>
    </cfRule>
    <cfRule type="cellIs" dxfId="414" priority="187" stopIfTrue="1" operator="lessThan">
      <formula>$CG$6</formula>
    </cfRule>
    <cfRule type="cellIs" dxfId="413" priority="188" stopIfTrue="1" operator="greaterThan">
      <formula>$CG$5</formula>
    </cfRule>
  </conditionalFormatting>
  <conditionalFormatting sqref="AT77:BA77">
    <cfRule type="cellIs" dxfId="412" priority="50" stopIfTrue="1" operator="lessThan">
      <formula>$AG$77</formula>
    </cfRule>
    <cfRule type="cellIs" dxfId="411" priority="185" stopIfTrue="1" operator="lessThan">
      <formula>$CG$6</formula>
    </cfRule>
    <cfRule type="cellIs" dxfId="410" priority="186" stopIfTrue="1" operator="greaterThan">
      <formula>$CG$5</formula>
    </cfRule>
  </conditionalFormatting>
  <conditionalFormatting sqref="AT78:BA99">
    <cfRule type="cellIs" dxfId="409" priority="183" stopIfTrue="1" operator="lessThan">
      <formula>$CG$6</formula>
    </cfRule>
    <cfRule type="cellIs" dxfId="408" priority="184" stopIfTrue="1" operator="greaterThan">
      <formula>$CG$5</formula>
    </cfRule>
  </conditionalFormatting>
  <conditionalFormatting sqref="AT100:BA101">
    <cfRule type="cellIs" dxfId="407" priority="181" stopIfTrue="1" operator="lessThan">
      <formula>$CG$6</formula>
    </cfRule>
    <cfRule type="cellIs" dxfId="406" priority="182" stopIfTrue="1" operator="greaterThan">
      <formula>$CG$5</formula>
    </cfRule>
  </conditionalFormatting>
  <conditionalFormatting sqref="AO8:AS8">
    <cfRule type="cellIs" dxfId="405" priority="179" stopIfTrue="1" operator="lessThan">
      <formula>60</formula>
    </cfRule>
  </conditionalFormatting>
  <conditionalFormatting sqref="AO8:AS33">
    <cfRule type="cellIs" dxfId="404" priority="178" stopIfTrue="1" operator="lessThan">
      <formula>60</formula>
    </cfRule>
  </conditionalFormatting>
  <conditionalFormatting sqref="AO42:AS42">
    <cfRule type="cellIs" dxfId="403" priority="177" stopIfTrue="1" operator="lessThan">
      <formula>60</formula>
    </cfRule>
  </conditionalFormatting>
  <conditionalFormatting sqref="AO43:AS67">
    <cfRule type="cellIs" dxfId="402" priority="176" stopIfTrue="1" operator="lessThan">
      <formula>60</formula>
    </cfRule>
  </conditionalFormatting>
  <conditionalFormatting sqref="AO76:AS76">
    <cfRule type="cellIs" dxfId="401" priority="175" stopIfTrue="1" operator="lessThan">
      <formula>60</formula>
    </cfRule>
  </conditionalFormatting>
  <conditionalFormatting sqref="AO77:AS101">
    <cfRule type="cellIs" dxfId="400" priority="174" stopIfTrue="1" operator="lessThan">
      <formula>60</formula>
    </cfRule>
  </conditionalFormatting>
  <conditionalFormatting sqref="AO76:AS76">
    <cfRule type="cellIs" dxfId="399" priority="173" stopIfTrue="1" operator="lessThan">
      <formula>60</formula>
    </cfRule>
  </conditionalFormatting>
  <conditionalFormatting sqref="AT67:BA67">
    <cfRule type="cellIs" dxfId="398" priority="171" stopIfTrue="1" operator="lessThan">
      <formula>$CG$6</formula>
    </cfRule>
    <cfRule type="cellIs" dxfId="397" priority="172" stopIfTrue="1" operator="greaterThan">
      <formula>$CG$5</formula>
    </cfRule>
  </conditionalFormatting>
  <conditionalFormatting sqref="AO67:AS67">
    <cfRule type="cellIs" dxfId="396" priority="170" stopIfTrue="1" operator="lessThan">
      <formula>60</formula>
    </cfRule>
  </conditionalFormatting>
  <conditionalFormatting sqref="AT101:BA101">
    <cfRule type="cellIs" dxfId="395" priority="168" stopIfTrue="1" operator="lessThan">
      <formula>$CG$6</formula>
    </cfRule>
    <cfRule type="cellIs" dxfId="394" priority="169" stopIfTrue="1" operator="greaterThan">
      <formula>$CG$5</formula>
    </cfRule>
  </conditionalFormatting>
  <conditionalFormatting sqref="AO101:AS101">
    <cfRule type="cellIs" dxfId="393" priority="167" stopIfTrue="1" operator="lessThan">
      <formula>60</formula>
    </cfRule>
  </conditionalFormatting>
  <conditionalFormatting sqref="AT101:BA101">
    <cfRule type="cellIs" dxfId="392" priority="165" stopIfTrue="1" operator="lessThan">
      <formula>$CG$6</formula>
    </cfRule>
    <cfRule type="cellIs" dxfId="391" priority="166" stopIfTrue="1" operator="greaterThan">
      <formula>$CG$5</formula>
    </cfRule>
  </conditionalFormatting>
  <conditionalFormatting sqref="AO101:AS101">
    <cfRule type="cellIs" dxfId="390" priority="164" stopIfTrue="1" operator="lessThan">
      <formula>60</formula>
    </cfRule>
  </conditionalFormatting>
  <conditionalFormatting sqref="AT10:BA10">
    <cfRule type="cellIs" dxfId="389" priority="147" stopIfTrue="1" operator="lessThan">
      <formula>$AG$10</formula>
    </cfRule>
    <cfRule type="cellIs" dxfId="388" priority="154" stopIfTrue="1" operator="lessThan">
      <formula>$CG$6</formula>
    </cfRule>
    <cfRule type="cellIs" dxfId="387" priority="155" stopIfTrue="1" operator="greaterThan">
      <formula>$CG$5</formula>
    </cfRule>
  </conditionalFormatting>
  <conditionalFormatting sqref="AT8:BA8">
    <cfRule type="cellIs" dxfId="386" priority="149" stopIfTrue="1" operator="lessThan">
      <formula>$AG$8</formula>
    </cfRule>
    <cfRule type="cellIs" dxfId="385" priority="152" stopIfTrue="1" operator="lessThan">
      <formula>$CG$6</formula>
    </cfRule>
    <cfRule type="cellIs" dxfId="384" priority="153" stopIfTrue="1" operator="greaterThan">
      <formula>$CG$5</formula>
    </cfRule>
  </conditionalFormatting>
  <conditionalFormatting sqref="AT9:BA9">
    <cfRule type="cellIs" dxfId="383" priority="148" stopIfTrue="1" operator="lessThan">
      <formula>$AG$9</formula>
    </cfRule>
    <cfRule type="cellIs" dxfId="382" priority="150" stopIfTrue="1" operator="lessThan">
      <formula>$CG$6</formula>
    </cfRule>
    <cfRule type="cellIs" dxfId="381" priority="151" stopIfTrue="1" operator="greaterThan">
      <formula>$CG$5</formula>
    </cfRule>
  </conditionalFormatting>
  <conditionalFormatting sqref="AT11:BA11">
    <cfRule type="cellIs" dxfId="380" priority="144" stopIfTrue="1" operator="lessThan">
      <formula>$AG$11</formula>
    </cfRule>
    <cfRule type="cellIs" dxfId="379" priority="145" stopIfTrue="1" operator="lessThan">
      <formula>$CG$6</formula>
    </cfRule>
    <cfRule type="cellIs" dxfId="378" priority="146" stopIfTrue="1" operator="greaterThan">
      <formula>$CG$5</formula>
    </cfRule>
  </conditionalFormatting>
  <conditionalFormatting sqref="AT12:BA12">
    <cfRule type="cellIs" dxfId="377" priority="141" stopIfTrue="1" operator="lessThan">
      <formula>$AG$12</formula>
    </cfRule>
    <cfRule type="cellIs" dxfId="376" priority="142" stopIfTrue="1" operator="lessThan">
      <formula>$CG$6</formula>
    </cfRule>
    <cfRule type="cellIs" dxfId="375" priority="143" stopIfTrue="1" operator="greaterThan">
      <formula>$CG$5</formula>
    </cfRule>
  </conditionalFormatting>
  <conditionalFormatting sqref="AT13:BA13">
    <cfRule type="cellIs" dxfId="374" priority="138" stopIfTrue="1" operator="lessThan">
      <formula>$AG$13</formula>
    </cfRule>
    <cfRule type="cellIs" dxfId="373" priority="139" stopIfTrue="1" operator="lessThan">
      <formula>$CG$6</formula>
    </cfRule>
    <cfRule type="cellIs" dxfId="372" priority="140" stopIfTrue="1" operator="greaterThan">
      <formula>$CG$5</formula>
    </cfRule>
  </conditionalFormatting>
  <conditionalFormatting sqref="AT14:BA14">
    <cfRule type="cellIs" dxfId="371" priority="132" stopIfTrue="1" operator="lessThan">
      <formula>$AG$14</formula>
    </cfRule>
    <cfRule type="cellIs" dxfId="370" priority="133" stopIfTrue="1" operator="lessThan">
      <formula>$CG$6</formula>
    </cfRule>
    <cfRule type="cellIs" dxfId="369" priority="134" stopIfTrue="1" operator="greaterThan">
      <formula>$CG$5</formula>
    </cfRule>
  </conditionalFormatting>
  <conditionalFormatting sqref="AT15:BA15">
    <cfRule type="cellIs" dxfId="368" priority="129" stopIfTrue="1" operator="lessThan">
      <formula>$AG$15</formula>
    </cfRule>
    <cfRule type="cellIs" dxfId="367" priority="130" stopIfTrue="1" operator="lessThan">
      <formula>$CG$6</formula>
    </cfRule>
    <cfRule type="cellIs" dxfId="366" priority="131" stopIfTrue="1" operator="greaterThan">
      <formula>$CG$5</formula>
    </cfRule>
  </conditionalFormatting>
  <conditionalFormatting sqref="AT16:BA16">
    <cfRule type="cellIs" dxfId="365" priority="126" stopIfTrue="1" operator="lessThan">
      <formula>$AG$16</formula>
    </cfRule>
    <cfRule type="cellIs" dxfId="364" priority="127" stopIfTrue="1" operator="lessThan">
      <formula>$CG$6</formula>
    </cfRule>
    <cfRule type="cellIs" dxfId="363" priority="128" stopIfTrue="1" operator="greaterThan">
      <formula>$CG$5</formula>
    </cfRule>
  </conditionalFormatting>
  <conditionalFormatting sqref="AT17:BA17">
    <cfRule type="cellIs" dxfId="362" priority="123" stopIfTrue="1" operator="lessThan">
      <formula>$AG$17</formula>
    </cfRule>
    <cfRule type="cellIs" dxfId="361" priority="124" stopIfTrue="1" operator="lessThan">
      <formula>$CG$6</formula>
    </cfRule>
    <cfRule type="cellIs" dxfId="360" priority="125" stopIfTrue="1" operator="greaterThan">
      <formula>$CG$5</formula>
    </cfRule>
  </conditionalFormatting>
  <conditionalFormatting sqref="AT18:BA18">
    <cfRule type="cellIs" dxfId="359" priority="120" stopIfTrue="1" operator="lessThan">
      <formula>$AG$18</formula>
    </cfRule>
    <cfRule type="cellIs" dxfId="358" priority="121" stopIfTrue="1" operator="lessThan">
      <formula>$CG$6</formula>
    </cfRule>
    <cfRule type="cellIs" dxfId="357" priority="122" stopIfTrue="1" operator="greaterThan">
      <formula>$CG$5</formula>
    </cfRule>
  </conditionalFormatting>
  <conditionalFormatting sqref="AT19:BA19">
    <cfRule type="cellIs" dxfId="356" priority="117" stopIfTrue="1" operator="lessThan">
      <formula>$AG$19</formula>
    </cfRule>
    <cfRule type="cellIs" dxfId="355" priority="118" stopIfTrue="1" operator="lessThan">
      <formula>$CG$6</formula>
    </cfRule>
    <cfRule type="cellIs" dxfId="354" priority="119" stopIfTrue="1" operator="greaterThan">
      <formula>$CG$5</formula>
    </cfRule>
  </conditionalFormatting>
  <conditionalFormatting sqref="AT20:BA20">
    <cfRule type="cellIs" dxfId="353" priority="114" stopIfTrue="1" operator="lessThan">
      <formula>$AG$20</formula>
    </cfRule>
    <cfRule type="cellIs" dxfId="352" priority="115" stopIfTrue="1" operator="lessThan">
      <formula>$CG$6</formula>
    </cfRule>
    <cfRule type="cellIs" dxfId="351" priority="116" stopIfTrue="1" operator="greaterThan">
      <formula>$CG$5</formula>
    </cfRule>
  </conditionalFormatting>
  <conditionalFormatting sqref="AT21:BA21">
    <cfRule type="cellIs" dxfId="350" priority="111" stopIfTrue="1" operator="lessThan">
      <formula>$AG$21</formula>
    </cfRule>
    <cfRule type="cellIs" dxfId="349" priority="112" stopIfTrue="1" operator="lessThan">
      <formula>$CG$6</formula>
    </cfRule>
    <cfRule type="cellIs" dxfId="348" priority="113" stopIfTrue="1" operator="greaterThan">
      <formula>$CG$5</formula>
    </cfRule>
  </conditionalFormatting>
  <conditionalFormatting sqref="AT22:BA22">
    <cfRule type="cellIs" dxfId="347" priority="108" stopIfTrue="1" operator="lessThan">
      <formula>$AG$22</formula>
    </cfRule>
    <cfRule type="cellIs" dxfId="346" priority="109" stopIfTrue="1" operator="lessThan">
      <formula>$CG$6</formula>
    </cfRule>
    <cfRule type="cellIs" dxfId="345" priority="110" stopIfTrue="1" operator="greaterThan">
      <formula>$CG$5</formula>
    </cfRule>
  </conditionalFormatting>
  <conditionalFormatting sqref="AT23:BA23">
    <cfRule type="cellIs" dxfId="344" priority="105" stopIfTrue="1" operator="lessThan">
      <formula>$AG$23</formula>
    </cfRule>
    <cfRule type="cellIs" dxfId="343" priority="106" stopIfTrue="1" operator="lessThan">
      <formula>$CG$6</formula>
    </cfRule>
    <cfRule type="cellIs" dxfId="342" priority="107" stopIfTrue="1" operator="greaterThan">
      <formula>$CG$5</formula>
    </cfRule>
  </conditionalFormatting>
  <conditionalFormatting sqref="AT24:BA24">
    <cfRule type="cellIs" dxfId="341" priority="102" stopIfTrue="1" operator="lessThan">
      <formula>$AG$24</formula>
    </cfRule>
    <cfRule type="cellIs" dxfId="340" priority="103" stopIfTrue="1" operator="lessThan">
      <formula>$CG$6</formula>
    </cfRule>
    <cfRule type="cellIs" dxfId="339" priority="104" stopIfTrue="1" operator="greaterThan">
      <formula>$CG$5</formula>
    </cfRule>
  </conditionalFormatting>
  <conditionalFormatting sqref="AT25:BA25">
    <cfRule type="cellIs" dxfId="338" priority="99" stopIfTrue="1" operator="lessThan">
      <formula>$AG$25</formula>
    </cfRule>
    <cfRule type="cellIs" dxfId="337" priority="100" stopIfTrue="1" operator="lessThan">
      <formula>$CG$6</formula>
    </cfRule>
    <cfRule type="cellIs" dxfId="336" priority="101" stopIfTrue="1" operator="greaterThan">
      <formula>$CG$5</formula>
    </cfRule>
  </conditionalFormatting>
  <conditionalFormatting sqref="AT26:BA26">
    <cfRule type="cellIs" dxfId="335" priority="96" stopIfTrue="1" operator="lessThan">
      <formula>$AG$26</formula>
    </cfRule>
    <cfRule type="cellIs" dxfId="334" priority="97" stopIfTrue="1" operator="lessThan">
      <formula>$CG$6</formula>
    </cfRule>
    <cfRule type="cellIs" dxfId="333" priority="98" stopIfTrue="1" operator="greaterThan">
      <formula>$CG$5</formula>
    </cfRule>
  </conditionalFormatting>
  <conditionalFormatting sqref="AT27:BA27">
    <cfRule type="cellIs" dxfId="332" priority="93" stopIfTrue="1" operator="lessThan">
      <formula>$AG$27</formula>
    </cfRule>
    <cfRule type="cellIs" dxfId="331" priority="94" stopIfTrue="1" operator="lessThan">
      <formula>$CG$6</formula>
    </cfRule>
    <cfRule type="cellIs" dxfId="330" priority="95" stopIfTrue="1" operator="greaterThan">
      <formula>$CG$5</formula>
    </cfRule>
  </conditionalFormatting>
  <conditionalFormatting sqref="AT28:BA28">
    <cfRule type="cellIs" dxfId="329" priority="90" stopIfTrue="1" operator="lessThan">
      <formula>$AG$28</formula>
    </cfRule>
    <cfRule type="cellIs" dxfId="328" priority="91" stopIfTrue="1" operator="lessThan">
      <formula>$CG$6</formula>
    </cfRule>
    <cfRule type="cellIs" dxfId="327" priority="92" stopIfTrue="1" operator="greaterThan">
      <formula>$CG$5</formula>
    </cfRule>
  </conditionalFormatting>
  <conditionalFormatting sqref="AT29:BA29">
    <cfRule type="cellIs" dxfId="326" priority="87" stopIfTrue="1" operator="lessThan">
      <formula>$AG$29</formula>
    </cfRule>
    <cfRule type="cellIs" dxfId="325" priority="88" stopIfTrue="1" operator="lessThan">
      <formula>$CG$6</formula>
    </cfRule>
    <cfRule type="cellIs" dxfId="324" priority="89" stopIfTrue="1" operator="greaterThan">
      <formula>$CG$5</formula>
    </cfRule>
  </conditionalFormatting>
  <conditionalFormatting sqref="AT30:BA30">
    <cfRule type="cellIs" dxfId="323" priority="84" stopIfTrue="1" operator="lessThan">
      <formula>$AG$30</formula>
    </cfRule>
    <cfRule type="cellIs" dxfId="322" priority="85" stopIfTrue="1" operator="lessThan">
      <formula>$CG$6</formula>
    </cfRule>
    <cfRule type="cellIs" dxfId="321" priority="86" stopIfTrue="1" operator="greaterThan">
      <formula>$CG$5</formula>
    </cfRule>
  </conditionalFormatting>
  <conditionalFormatting sqref="AT31:BA31">
    <cfRule type="cellIs" dxfId="320" priority="81" stopIfTrue="1" operator="lessThan">
      <formula>$AG$31</formula>
    </cfRule>
    <cfRule type="cellIs" dxfId="319" priority="82" stopIfTrue="1" operator="lessThan">
      <formula>$CG$6</formula>
    </cfRule>
    <cfRule type="cellIs" dxfId="318" priority="83" stopIfTrue="1" operator="greaterThan">
      <formula>$CG$5</formula>
    </cfRule>
  </conditionalFormatting>
  <conditionalFormatting sqref="AT32:BA32">
    <cfRule type="cellIs" dxfId="317" priority="78" stopIfTrue="1" operator="lessThan">
      <formula>$AG$32</formula>
    </cfRule>
    <cfRule type="cellIs" dxfId="316" priority="79" stopIfTrue="1" operator="lessThan">
      <formula>$CG$6</formula>
    </cfRule>
    <cfRule type="cellIs" dxfId="315" priority="80" stopIfTrue="1" operator="greaterThan">
      <formula>$CG$5</formula>
    </cfRule>
  </conditionalFormatting>
  <conditionalFormatting sqref="AT44:BA44">
    <cfRule type="cellIs" dxfId="314" priority="75" stopIfTrue="1" operator="lessThan">
      <formula>$AG$44</formula>
    </cfRule>
  </conditionalFormatting>
  <conditionalFormatting sqref="AT45:BA45">
    <cfRule type="cellIs" dxfId="313" priority="74" stopIfTrue="1" operator="lessThan">
      <formula>$AG$45</formula>
    </cfRule>
  </conditionalFormatting>
  <conditionalFormatting sqref="AT46:BA46">
    <cfRule type="cellIs" dxfId="312" priority="73" stopIfTrue="1" operator="lessThan">
      <formula>$AG$46</formula>
    </cfRule>
  </conditionalFormatting>
  <conditionalFormatting sqref="AT47:BA47">
    <cfRule type="cellIs" dxfId="311" priority="72" stopIfTrue="1" operator="lessThan">
      <formula>$AG$47</formula>
    </cfRule>
  </conditionalFormatting>
  <conditionalFormatting sqref="AT48:BA48">
    <cfRule type="cellIs" dxfId="310" priority="71" stopIfTrue="1" operator="lessThan">
      <formula>$AG$48</formula>
    </cfRule>
  </conditionalFormatting>
  <conditionalFormatting sqref="AT49:BA49">
    <cfRule type="cellIs" dxfId="309" priority="70" stopIfTrue="1" operator="lessThan">
      <formula>$AG$49</formula>
    </cfRule>
  </conditionalFormatting>
  <conditionalFormatting sqref="AT50:BA50">
    <cfRule type="cellIs" dxfId="308" priority="69" stopIfTrue="1" operator="lessThan">
      <formula>$AG$50</formula>
    </cfRule>
  </conditionalFormatting>
  <conditionalFormatting sqref="AT51:BA51">
    <cfRule type="cellIs" dxfId="307" priority="68" stopIfTrue="1" operator="lessThan">
      <formula>$AG$51</formula>
    </cfRule>
  </conditionalFormatting>
  <conditionalFormatting sqref="AT52:BA52">
    <cfRule type="cellIs" dxfId="306" priority="67" stopIfTrue="1" operator="lessThan">
      <formula>$AG$52</formula>
    </cfRule>
  </conditionalFormatting>
  <conditionalFormatting sqref="AT53:BA53">
    <cfRule type="cellIs" dxfId="305" priority="66" stopIfTrue="1" operator="lessThan">
      <formula>$AG$53</formula>
    </cfRule>
  </conditionalFormatting>
  <conditionalFormatting sqref="AT54:BA54">
    <cfRule type="cellIs" dxfId="304" priority="65" stopIfTrue="1" operator="lessThan">
      <formula>$AG$54</formula>
    </cfRule>
  </conditionalFormatting>
  <conditionalFormatting sqref="AT55:BA55">
    <cfRule type="cellIs" dxfId="303" priority="63" stopIfTrue="1" operator="lessThan">
      <formula>$AG$55</formula>
    </cfRule>
  </conditionalFormatting>
  <conditionalFormatting sqref="AT56:BA56">
    <cfRule type="cellIs" dxfId="302" priority="62" stopIfTrue="1" operator="lessThan">
      <formula>$AG$56</formula>
    </cfRule>
  </conditionalFormatting>
  <conditionalFormatting sqref="AT57:BA57">
    <cfRule type="cellIs" dxfId="301" priority="61" stopIfTrue="1" operator="lessThan">
      <formula>$AG$57</formula>
    </cfRule>
  </conditionalFormatting>
  <conditionalFormatting sqref="AT58:BA58">
    <cfRule type="cellIs" dxfId="300" priority="60" stopIfTrue="1" operator="lessThan">
      <formula>$AG$58</formula>
    </cfRule>
  </conditionalFormatting>
  <conditionalFormatting sqref="AT59:BA59">
    <cfRule type="cellIs" dxfId="299" priority="59" stopIfTrue="1" operator="lessThan">
      <formula>$AG$59</formula>
    </cfRule>
  </conditionalFormatting>
  <conditionalFormatting sqref="AT60:BA60">
    <cfRule type="cellIs" dxfId="298" priority="58" stopIfTrue="1" operator="lessThan">
      <formula>$AG$60</formula>
    </cfRule>
  </conditionalFormatting>
  <conditionalFormatting sqref="AT61:BA61">
    <cfRule type="cellIs" dxfId="297" priority="57" stopIfTrue="1" operator="lessThan">
      <formula>$AG$61</formula>
    </cfRule>
  </conditionalFormatting>
  <conditionalFormatting sqref="AT62:BA62">
    <cfRule type="cellIs" dxfId="296" priority="56" stopIfTrue="1" operator="lessThan">
      <formula>$AG$62</formula>
    </cfRule>
  </conditionalFormatting>
  <conditionalFormatting sqref="AT63:BA63">
    <cfRule type="cellIs" dxfId="295" priority="55" stopIfTrue="1" operator="lessThan">
      <formula>$AG$63</formula>
    </cfRule>
  </conditionalFormatting>
  <conditionalFormatting sqref="AT64:BA64">
    <cfRule type="cellIs" dxfId="294" priority="54" stopIfTrue="1" operator="lessThan">
      <formula>$AG$64</formula>
    </cfRule>
  </conditionalFormatting>
  <conditionalFormatting sqref="AT65:BA65">
    <cfRule type="cellIs" dxfId="293" priority="53" stopIfTrue="1" operator="lessThan">
      <formula>$AG$65</formula>
    </cfRule>
  </conditionalFormatting>
  <conditionalFormatting sqref="AT66:BA66">
    <cfRule type="cellIs" dxfId="292" priority="52" stopIfTrue="1" operator="lessThan">
      <formula>$AG$66</formula>
    </cfRule>
  </conditionalFormatting>
  <conditionalFormatting sqref="AT78:BA78">
    <cfRule type="cellIs" dxfId="291" priority="49" stopIfTrue="1" operator="lessThan">
      <formula>$AG$78</formula>
    </cfRule>
  </conditionalFormatting>
  <conditionalFormatting sqref="AT79:BA79">
    <cfRule type="cellIs" dxfId="290" priority="48" stopIfTrue="1" operator="lessThan">
      <formula>$AG$79</formula>
    </cfRule>
  </conditionalFormatting>
  <conditionalFormatting sqref="AT80:BA80">
    <cfRule type="cellIs" dxfId="289" priority="47" stopIfTrue="1" operator="lessThan">
      <formula>$AG$80</formula>
    </cfRule>
  </conditionalFormatting>
  <conditionalFormatting sqref="AT81:BA81">
    <cfRule type="cellIs" dxfId="288" priority="46" stopIfTrue="1" operator="lessThan">
      <formula>$AG$81</formula>
    </cfRule>
  </conditionalFormatting>
  <conditionalFormatting sqref="AT82:BA82">
    <cfRule type="cellIs" dxfId="287" priority="45" stopIfTrue="1" operator="lessThan">
      <formula>$AG$82</formula>
    </cfRule>
  </conditionalFormatting>
  <conditionalFormatting sqref="AT83:BA83">
    <cfRule type="cellIs" dxfId="286" priority="44" stopIfTrue="1" operator="lessThan">
      <formula>$AG$83</formula>
    </cfRule>
  </conditionalFormatting>
  <conditionalFormatting sqref="AT84:BA84">
    <cfRule type="cellIs" dxfId="285" priority="43" stopIfTrue="1" operator="lessThan">
      <formula>$AG$84</formula>
    </cfRule>
  </conditionalFormatting>
  <conditionalFormatting sqref="AT85:BA85">
    <cfRule type="cellIs" dxfId="284" priority="42" stopIfTrue="1" operator="lessThan">
      <formula>$AG$85</formula>
    </cfRule>
  </conditionalFormatting>
  <conditionalFormatting sqref="AT86:BA86">
    <cfRule type="cellIs" dxfId="283" priority="41" stopIfTrue="1" operator="lessThan">
      <formula>$AG$86</formula>
    </cfRule>
  </conditionalFormatting>
  <conditionalFormatting sqref="AT87:BA87">
    <cfRule type="cellIs" dxfId="282" priority="40" stopIfTrue="1" operator="lessThan">
      <formula>$AG$87</formula>
    </cfRule>
  </conditionalFormatting>
  <conditionalFormatting sqref="AT88:BA88">
    <cfRule type="cellIs" dxfId="281" priority="39" stopIfTrue="1" operator="lessThan">
      <formula>$AG$88</formula>
    </cfRule>
  </conditionalFormatting>
  <conditionalFormatting sqref="AT89:BA89">
    <cfRule type="cellIs" dxfId="280" priority="38" stopIfTrue="1" operator="lessThan">
      <formula>$AG$89</formula>
    </cfRule>
  </conditionalFormatting>
  <conditionalFormatting sqref="AT90:BA90">
    <cfRule type="cellIs" dxfId="279" priority="37" stopIfTrue="1" operator="lessThan">
      <formula>$AG$90</formula>
    </cfRule>
  </conditionalFormatting>
  <conditionalFormatting sqref="AT91:BA91">
    <cfRule type="cellIs" dxfId="278" priority="36" stopIfTrue="1" operator="lessThan">
      <formula>$AG$91</formula>
    </cfRule>
  </conditionalFormatting>
  <conditionalFormatting sqref="AT92:BA92">
    <cfRule type="cellIs" dxfId="277" priority="35" stopIfTrue="1" operator="lessThan">
      <formula>$AG$92</formula>
    </cfRule>
  </conditionalFormatting>
  <conditionalFormatting sqref="AT93:BA93">
    <cfRule type="cellIs" dxfId="276" priority="34" stopIfTrue="1" operator="lessThan">
      <formula>$AG$93</formula>
    </cfRule>
  </conditionalFormatting>
  <conditionalFormatting sqref="AT94:BA94">
    <cfRule type="cellIs" dxfId="275" priority="33" stopIfTrue="1" operator="lessThan">
      <formula>$AG$94</formula>
    </cfRule>
  </conditionalFormatting>
  <conditionalFormatting sqref="AT95:BA95">
    <cfRule type="cellIs" dxfId="274" priority="32" stopIfTrue="1" operator="lessThan">
      <formula>$AG$95</formula>
    </cfRule>
  </conditionalFormatting>
  <conditionalFormatting sqref="AT96:BA96">
    <cfRule type="cellIs" dxfId="273" priority="31" stopIfTrue="1" operator="lessThan">
      <formula>$AG$96</formula>
    </cfRule>
  </conditionalFormatting>
  <conditionalFormatting sqref="AT97:BA97">
    <cfRule type="cellIs" dxfId="272" priority="30" stopIfTrue="1" operator="lessThan">
      <formula>$AG$97</formula>
    </cfRule>
  </conditionalFormatting>
  <conditionalFormatting sqref="AT98:BA98">
    <cfRule type="cellIs" dxfId="271" priority="29" stopIfTrue="1" operator="lessThan">
      <formula>$AG$98</formula>
    </cfRule>
  </conditionalFormatting>
  <conditionalFormatting sqref="AT99:BA99">
    <cfRule type="cellIs" dxfId="270" priority="28" stopIfTrue="1" operator="lessThan">
      <formula>$AG$99</formula>
    </cfRule>
  </conditionalFormatting>
  <conditionalFormatting sqref="AT100:BA100">
    <cfRule type="cellIs" dxfId="269" priority="27" stopIfTrue="1" operator="lessThan">
      <formula>$AG$100</formula>
    </cfRule>
  </conditionalFormatting>
  <conditionalFormatting sqref="AO8:AS9">
    <cfRule type="cellIs" dxfId="268" priority="26" stopIfTrue="1" operator="lessThan">
      <formula>60</formula>
    </cfRule>
  </conditionalFormatting>
  <conditionalFormatting sqref="AT8:BA8">
    <cfRule type="cellIs" dxfId="267" priority="23" stopIfTrue="1" operator="lessThan">
      <formula>$AG$8</formula>
    </cfRule>
    <cfRule type="cellIs" dxfId="266" priority="24" stopIfTrue="1" operator="lessThan">
      <formula>$CG$6</formula>
    </cfRule>
    <cfRule type="cellIs" dxfId="265" priority="25" stopIfTrue="1" operator="greaterThan">
      <formula>$CG$5</formula>
    </cfRule>
  </conditionalFormatting>
  <conditionalFormatting sqref="AT9:BA9">
    <cfRule type="cellIs" dxfId="264" priority="20" stopIfTrue="1" operator="lessThan">
      <formula>$AG$9</formula>
    </cfRule>
    <cfRule type="cellIs" dxfId="263" priority="21" stopIfTrue="1" operator="lessThan">
      <formula>$CG$6</formula>
    </cfRule>
    <cfRule type="cellIs" dxfId="262" priority="22" stopIfTrue="1" operator="greaterThan">
      <formula>$CG$5</formula>
    </cfRule>
  </conditionalFormatting>
  <conditionalFormatting sqref="AT8:BA8">
    <cfRule type="cellIs" dxfId="261" priority="17" stopIfTrue="1" operator="lessThan">
      <formula>$AG$8</formula>
    </cfRule>
    <cfRule type="cellIs" dxfId="260" priority="18" stopIfTrue="1" operator="lessThan">
      <formula>$CG$6</formula>
    </cfRule>
    <cfRule type="cellIs" dxfId="259" priority="19" stopIfTrue="1" operator="greaterThan">
      <formula>$CG$5</formula>
    </cfRule>
  </conditionalFormatting>
  <conditionalFormatting sqref="AT9:BA9">
    <cfRule type="cellIs" dxfId="258" priority="14" stopIfTrue="1" operator="lessThan">
      <formula>$AG$9</formula>
    </cfRule>
    <cfRule type="cellIs" dxfId="257" priority="15" stopIfTrue="1" operator="lessThan">
      <formula>$CG$6</formula>
    </cfRule>
    <cfRule type="cellIs" dxfId="256" priority="16" stopIfTrue="1" operator="greaterThan">
      <formula>$CG$5</formula>
    </cfRule>
  </conditionalFormatting>
  <conditionalFormatting sqref="AO8:AS9">
    <cfRule type="cellIs" dxfId="255" priority="13" stopIfTrue="1" operator="lessThan">
      <formula>60</formula>
    </cfRule>
  </conditionalFormatting>
  <conditionalFormatting sqref="AT8:BA8">
    <cfRule type="cellIs" dxfId="254" priority="10" stopIfTrue="1" operator="lessThan">
      <formula>$AG$8</formula>
    </cfRule>
    <cfRule type="cellIs" dxfId="253" priority="11" stopIfTrue="1" operator="lessThan">
      <formula>$CG$6</formula>
    </cfRule>
    <cfRule type="cellIs" dxfId="252" priority="12" stopIfTrue="1" operator="greaterThan">
      <formula>$CG$5</formula>
    </cfRule>
  </conditionalFormatting>
  <conditionalFormatting sqref="AT9:BA9">
    <cfRule type="cellIs" dxfId="251" priority="7" stopIfTrue="1" operator="lessThan">
      <formula>$AG$9</formula>
    </cfRule>
    <cfRule type="cellIs" dxfId="250" priority="8" stopIfTrue="1" operator="lessThan">
      <formula>$CG$6</formula>
    </cfRule>
    <cfRule type="cellIs" dxfId="249" priority="9" stopIfTrue="1" operator="greaterThan">
      <formula>$CG$5</formula>
    </cfRule>
  </conditionalFormatting>
  <conditionalFormatting sqref="AT8:BA8">
    <cfRule type="cellIs" dxfId="248" priority="4" stopIfTrue="1" operator="lessThan">
      <formula>$AG$42</formula>
    </cfRule>
    <cfRule type="cellIs" dxfId="247" priority="5" stopIfTrue="1" operator="lessThan">
      <formula>$CG$6</formula>
    </cfRule>
    <cfRule type="cellIs" dxfId="246" priority="6" stopIfTrue="1" operator="greaterThan">
      <formula>$CG$5</formula>
    </cfRule>
  </conditionalFormatting>
  <conditionalFormatting sqref="AT9:BA9">
    <cfRule type="cellIs" dxfId="245" priority="1" stopIfTrue="1" operator="lessThan">
      <formula>$AG$43</formula>
    </cfRule>
    <cfRule type="cellIs" dxfId="244" priority="2" stopIfTrue="1" operator="lessThan">
      <formula>$CG$6</formula>
    </cfRule>
    <cfRule type="cellIs" dxfId="243" priority="3" stopIfTrue="1" operator="greaterThan">
      <formula>$CG$5</formula>
    </cfRule>
  </conditionalFormatting>
  <dataValidations count="5">
    <dataValidation type="list" imeMode="hiragana" allowBlank="1" showInputMessage="1" showErrorMessage="1" sqref="S42:Y67 S76:Y101 S8:Y33" xr:uid="{00000000-0002-0000-0200-000000000000}">
      <formula1>"福井市,敦賀市,小浜市,大野市,勝山市,鯖江市,あわら市,越前市,坂井市,永平寺町,池田町,南越前町,越前町,美浜町,高浜町,おおい町,若狭町,県外"</formula1>
    </dataValidation>
    <dataValidation type="list" allowBlank="1" showInputMessage="1" showErrorMessage="1" sqref="O42:O67 O76:O101 O8:O33" xr:uid="{00000000-0002-0000-0200-000001000000}">
      <formula1>"男,女"</formula1>
    </dataValidation>
    <dataValidation imeMode="disabled" allowBlank="1" showInputMessage="1" showErrorMessage="1" sqref="G76:N101 AG42:BF67 AG76:BF101 G42:N67 AG8:BF33 G8:N33" xr:uid="{00000000-0002-0000-0200-000002000000}"/>
    <dataValidation type="list" allowBlank="1" showInputMessage="1" showErrorMessage="1" sqref="Z42:AF67 Z76:AF101 Z8:AF33" xr:uid="{00000000-0002-0000-0200-000003000000}">
      <formula1>"自立,要支援1,要支援2,要介護1,要介護2,要介護3,要介護4,要介護5,不明"</formula1>
    </dataValidation>
    <dataValidation type="list" allowBlank="1" showInputMessage="1" showErrorMessage="1" sqref="BG76:BM101 BG42:BM67 BG8:BM33" xr:uid="{00000000-0002-0000-0200-000004000000}">
      <formula1>$CG$8:$CG$25</formula1>
    </dataValidation>
  </dataValidations>
  <printOptions horizontalCentered="1"/>
  <pageMargins left="0.70866141732283472" right="0.39370078740157483" top="0.35433070866141736" bottom="0.27559055118110237" header="0.31496062992125984" footer="0.31496062992125984"/>
  <pageSetup paperSize="9" scale="9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B1:CV40"/>
  <sheetViews>
    <sheetView workbookViewId="0">
      <selection activeCell="B8" sqref="B8:T8"/>
    </sheetView>
  </sheetViews>
  <sheetFormatPr defaultRowHeight="12" x14ac:dyDescent="0.15"/>
  <cols>
    <col min="1" max="1" width="3.25" style="5" customWidth="1"/>
    <col min="2" max="41" width="1.25" style="5" customWidth="1"/>
    <col min="42" max="42" width="2" style="5" customWidth="1"/>
    <col min="43" max="43" width="1.875" style="5" customWidth="1"/>
    <col min="44" max="45" width="1.25" style="5" customWidth="1"/>
    <col min="46" max="46" width="1.75" style="5" customWidth="1"/>
    <col min="47" max="49" width="1.25" style="5" customWidth="1"/>
    <col min="50" max="50" width="1.75" style="5" customWidth="1"/>
    <col min="51" max="74" width="1.25" style="5" customWidth="1"/>
    <col min="75" max="75" width="17.625" style="5" bestFit="1" customWidth="1"/>
    <col min="76" max="85" width="4" style="5" hidden="1" customWidth="1"/>
    <col min="86" max="99" width="6.75" style="5" hidden="1" customWidth="1"/>
    <col min="100" max="100" width="4" style="5" hidden="1" customWidth="1"/>
    <col min="101" max="16384" width="9" style="5"/>
  </cols>
  <sheetData>
    <row r="1" spans="2:99" ht="18" customHeight="1" thickBot="1" x14ac:dyDescent="0.2">
      <c r="B1" s="139" t="s">
        <v>208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39" t="s">
        <v>180</v>
      </c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Z1" s="24">
        <v>1</v>
      </c>
      <c r="CA1" s="25">
        <f>'１　入居状況'!BZ1</f>
        <v>1</v>
      </c>
      <c r="CB1" s="24">
        <v>2</v>
      </c>
      <c r="CC1" s="25">
        <f>'１　入居状況'!CB1</f>
        <v>1</v>
      </c>
      <c r="CD1" s="24">
        <v>3</v>
      </c>
      <c r="CE1" s="25">
        <f>'１　入居状況'!CD1</f>
        <v>1</v>
      </c>
      <c r="CF1" s="26" t="s">
        <v>124</v>
      </c>
      <c r="CG1" s="23">
        <f>CA1+CC1+CE1</f>
        <v>3</v>
      </c>
    </row>
    <row r="2" spans="2:99" s="6" customFormat="1" ht="20.100000000000001" customHeight="1" thickBot="1" x14ac:dyDescent="0.2"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272">
        <f>'１　入居状況'!AL2</f>
        <v>45108</v>
      </c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141"/>
    </row>
    <row r="3" spans="2:99" ht="12.75" customHeight="1" thickBot="1" x14ac:dyDescent="0.2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273" t="s">
        <v>279</v>
      </c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325" t="str">
        <f>'１　入居状況'!AY3:BV3</f>
        <v>有料老人ホーム　○○○</v>
      </c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140"/>
      <c r="BY3" s="9" t="e">
        <f>#REF!</f>
        <v>#REF!</v>
      </c>
      <c r="CH3" s="125" t="s">
        <v>181</v>
      </c>
      <c r="CI3" s="126" t="s">
        <v>8</v>
      </c>
    </row>
    <row r="4" spans="2:99" ht="12.75" customHeight="1" thickBot="1" x14ac:dyDescent="0.2">
      <c r="B4" s="210" t="s">
        <v>340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327"/>
      <c r="BN4" s="327"/>
      <c r="BO4" s="327"/>
      <c r="BP4" s="326"/>
      <c r="BQ4" s="326"/>
      <c r="BR4" s="326"/>
      <c r="BS4" s="326"/>
      <c r="BT4" s="326"/>
      <c r="BU4" s="326"/>
      <c r="BV4" s="326"/>
      <c r="BW4" s="140"/>
      <c r="BY4" s="9">
        <f>IF(BM4="■",1,0)</f>
        <v>0</v>
      </c>
      <c r="CH4" s="92">
        <f>SUM(U8:AA37)</f>
        <v>20</v>
      </c>
      <c r="CI4" s="93">
        <f>総括表!AY5</f>
        <v>20</v>
      </c>
    </row>
    <row r="5" spans="2:99" s="6" customFormat="1" ht="18" customHeight="1" x14ac:dyDescent="0.15">
      <c r="B5" s="340" t="s">
        <v>0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 t="s">
        <v>182</v>
      </c>
      <c r="V5" s="341"/>
      <c r="W5" s="341"/>
      <c r="X5" s="341"/>
      <c r="Y5" s="341"/>
      <c r="Z5" s="341"/>
      <c r="AA5" s="341"/>
      <c r="AB5" s="341" t="s">
        <v>183</v>
      </c>
      <c r="AC5" s="341"/>
      <c r="AD5" s="341"/>
      <c r="AE5" s="341"/>
      <c r="AF5" s="341"/>
      <c r="AG5" s="341"/>
      <c r="AH5" s="341"/>
      <c r="AI5" s="341"/>
      <c r="AJ5" s="341" t="s">
        <v>1</v>
      </c>
      <c r="AK5" s="341"/>
      <c r="AL5" s="341"/>
      <c r="AM5" s="341"/>
      <c r="AN5" s="341"/>
      <c r="AO5" s="341"/>
      <c r="AP5" s="341"/>
      <c r="AQ5" s="341"/>
      <c r="AR5" s="344" t="s">
        <v>219</v>
      </c>
      <c r="AS5" s="341"/>
      <c r="AT5" s="341"/>
      <c r="AU5" s="341"/>
      <c r="AV5" s="341"/>
      <c r="AW5" s="341"/>
      <c r="AX5" s="341"/>
      <c r="AY5" s="341"/>
      <c r="AZ5" s="341" t="s">
        <v>184</v>
      </c>
      <c r="BA5" s="341"/>
      <c r="BB5" s="341"/>
      <c r="BC5" s="341"/>
      <c r="BD5" s="341"/>
      <c r="BE5" s="341"/>
      <c r="BF5" s="341"/>
      <c r="BG5" s="341"/>
      <c r="BH5" s="341" t="s">
        <v>185</v>
      </c>
      <c r="BI5" s="341"/>
      <c r="BJ5" s="341"/>
      <c r="BK5" s="341"/>
      <c r="BL5" s="341"/>
      <c r="BM5" s="341"/>
      <c r="BN5" s="341"/>
      <c r="BO5" s="341"/>
      <c r="BP5" s="341" t="s">
        <v>186</v>
      </c>
      <c r="BQ5" s="341"/>
      <c r="BR5" s="341"/>
      <c r="BS5" s="341"/>
      <c r="BT5" s="341"/>
      <c r="BU5" s="341"/>
      <c r="BV5" s="345"/>
      <c r="BW5" s="176"/>
      <c r="BX5" s="27"/>
      <c r="BZ5" s="220" t="s">
        <v>187</v>
      </c>
      <c r="CA5" s="221"/>
      <c r="CB5" s="221"/>
      <c r="CC5" s="221"/>
      <c r="CD5" s="221"/>
      <c r="CE5" s="221"/>
      <c r="CF5" s="221"/>
      <c r="CG5" s="223"/>
      <c r="CH5" s="328" t="s">
        <v>188</v>
      </c>
      <c r="CI5" s="329" t="s">
        <v>1</v>
      </c>
      <c r="CJ5" s="329" t="s">
        <v>184</v>
      </c>
      <c r="CK5" s="330" t="s">
        <v>185</v>
      </c>
      <c r="CL5" s="127" t="s">
        <v>97</v>
      </c>
      <c r="CM5" s="128" t="s">
        <v>98</v>
      </c>
      <c r="CN5" s="128" t="s">
        <v>42</v>
      </c>
      <c r="CO5" s="128" t="s">
        <v>43</v>
      </c>
      <c r="CP5" s="128" t="s">
        <v>44</v>
      </c>
      <c r="CQ5" s="128" t="s">
        <v>45</v>
      </c>
      <c r="CR5" s="128" t="s">
        <v>46</v>
      </c>
      <c r="CS5" s="128" t="s">
        <v>47</v>
      </c>
      <c r="CT5" s="128" t="s">
        <v>48</v>
      </c>
      <c r="CU5" s="29" t="s">
        <v>189</v>
      </c>
    </row>
    <row r="6" spans="2:99" ht="18" customHeight="1" thickBot="1" x14ac:dyDescent="0.2">
      <c r="B6" s="342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 t="s">
        <v>190</v>
      </c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343"/>
      <c r="AQ6" s="343"/>
      <c r="AR6" s="343"/>
      <c r="AS6" s="343"/>
      <c r="AT6" s="343"/>
      <c r="AU6" s="343"/>
      <c r="AV6" s="343"/>
      <c r="AW6" s="343"/>
      <c r="AX6" s="343"/>
      <c r="AY6" s="343"/>
      <c r="AZ6" s="343"/>
      <c r="BA6" s="343"/>
      <c r="BB6" s="343"/>
      <c r="BC6" s="343"/>
      <c r="BD6" s="343"/>
      <c r="BE6" s="343"/>
      <c r="BF6" s="343"/>
      <c r="BG6" s="343"/>
      <c r="BH6" s="343"/>
      <c r="BI6" s="343"/>
      <c r="BJ6" s="343"/>
      <c r="BK6" s="343"/>
      <c r="BL6" s="343"/>
      <c r="BM6" s="343"/>
      <c r="BN6" s="343"/>
      <c r="BO6" s="343"/>
      <c r="BP6" s="331" t="s">
        <v>191</v>
      </c>
      <c r="BQ6" s="331"/>
      <c r="BR6" s="331"/>
      <c r="BS6" s="331"/>
      <c r="BT6" s="331"/>
      <c r="BU6" s="331"/>
      <c r="BV6" s="332"/>
      <c r="BW6" s="140" t="s">
        <v>192</v>
      </c>
      <c r="BZ6" s="16" t="s">
        <v>193</v>
      </c>
      <c r="CA6" s="7" t="s">
        <v>194</v>
      </c>
      <c r="CB6" s="7" t="s">
        <v>195</v>
      </c>
      <c r="CC6" s="7" t="s">
        <v>196</v>
      </c>
      <c r="CD6" s="7" t="s">
        <v>218</v>
      </c>
      <c r="CE6" s="7" t="s">
        <v>197</v>
      </c>
      <c r="CF6" s="7" t="s">
        <v>198</v>
      </c>
      <c r="CG6" s="8" t="s">
        <v>199</v>
      </c>
      <c r="CH6" s="312"/>
      <c r="CI6" s="313"/>
      <c r="CJ6" s="313"/>
      <c r="CK6" s="314"/>
      <c r="CL6" s="98" t="e">
        <f>#REF!</f>
        <v>#REF!</v>
      </c>
      <c r="CM6" s="94" t="e">
        <f>#REF!</f>
        <v>#REF!</v>
      </c>
      <c r="CN6" s="95" t="e">
        <f>#REF!</f>
        <v>#REF!</v>
      </c>
      <c r="CO6" s="95" t="e">
        <f>#REF!</f>
        <v>#REF!</v>
      </c>
      <c r="CP6" s="95" t="e">
        <f>#REF!</f>
        <v>#REF!</v>
      </c>
      <c r="CQ6" s="95" t="e">
        <f>#REF!</f>
        <v>#REF!</v>
      </c>
      <c r="CR6" s="95" t="e">
        <f>#REF!</f>
        <v>#REF!</v>
      </c>
      <c r="CS6" s="95" t="e">
        <f>#REF!</f>
        <v>#REF!</v>
      </c>
      <c r="CT6" s="96" t="e">
        <f>#REF!</f>
        <v>#REF!</v>
      </c>
      <c r="CU6" s="97" t="e">
        <f>#REF!</f>
        <v>#REF!</v>
      </c>
    </row>
    <row r="7" spans="2:99" ht="18" hidden="1" customHeight="1" thickBot="1" x14ac:dyDescent="0.2"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9"/>
      <c r="BQ7" s="179"/>
      <c r="BR7" s="179"/>
      <c r="BS7" s="179"/>
      <c r="BT7" s="179"/>
      <c r="BU7" s="179"/>
      <c r="BV7" s="180"/>
      <c r="BW7" s="140"/>
      <c r="BZ7" s="16"/>
      <c r="CA7" s="7"/>
      <c r="CB7" s="7"/>
      <c r="CC7" s="7"/>
      <c r="CD7" s="7"/>
      <c r="CE7" s="7"/>
      <c r="CF7" s="7"/>
      <c r="CG7" s="8"/>
      <c r="CH7" s="30"/>
      <c r="CI7" s="31"/>
      <c r="CJ7" s="31"/>
      <c r="CK7" s="124"/>
      <c r="CL7" s="32"/>
      <c r="CM7" s="33"/>
      <c r="CN7" s="34"/>
      <c r="CO7" s="34"/>
      <c r="CP7" s="34"/>
      <c r="CQ7" s="34"/>
      <c r="CR7" s="34"/>
      <c r="CS7" s="34"/>
      <c r="CT7" s="35"/>
      <c r="CU7" s="36"/>
    </row>
    <row r="8" spans="2:99" ht="26.25" customHeight="1" x14ac:dyDescent="0.15">
      <c r="B8" s="333" t="s">
        <v>326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5">
        <v>10</v>
      </c>
      <c r="V8" s="335"/>
      <c r="W8" s="335"/>
      <c r="X8" s="335"/>
      <c r="Y8" s="335"/>
      <c r="Z8" s="335"/>
      <c r="AA8" s="335"/>
      <c r="AB8" s="336">
        <v>13.5</v>
      </c>
      <c r="AC8" s="336"/>
      <c r="AD8" s="336"/>
      <c r="AE8" s="336"/>
      <c r="AF8" s="336"/>
      <c r="AG8" s="336"/>
      <c r="AH8" s="336"/>
      <c r="AI8" s="336"/>
      <c r="AJ8" s="337">
        <v>40000</v>
      </c>
      <c r="AK8" s="337"/>
      <c r="AL8" s="337"/>
      <c r="AM8" s="337"/>
      <c r="AN8" s="337"/>
      <c r="AO8" s="337"/>
      <c r="AP8" s="337"/>
      <c r="AQ8" s="337"/>
      <c r="AR8" s="337">
        <v>0</v>
      </c>
      <c r="AS8" s="337"/>
      <c r="AT8" s="337"/>
      <c r="AU8" s="337"/>
      <c r="AV8" s="337"/>
      <c r="AW8" s="337"/>
      <c r="AX8" s="337"/>
      <c r="AY8" s="337"/>
      <c r="AZ8" s="337">
        <v>5000</v>
      </c>
      <c r="BA8" s="337"/>
      <c r="BB8" s="337"/>
      <c r="BC8" s="337"/>
      <c r="BD8" s="337"/>
      <c r="BE8" s="337"/>
      <c r="BF8" s="337"/>
      <c r="BG8" s="337"/>
      <c r="BH8" s="337">
        <v>120000</v>
      </c>
      <c r="BI8" s="337"/>
      <c r="BJ8" s="337"/>
      <c r="BK8" s="337"/>
      <c r="BL8" s="337"/>
      <c r="BM8" s="337"/>
      <c r="BN8" s="337"/>
      <c r="BO8" s="337"/>
      <c r="BP8" s="338" t="s">
        <v>327</v>
      </c>
      <c r="BQ8" s="338"/>
      <c r="BR8" s="338"/>
      <c r="BS8" s="338"/>
      <c r="BT8" s="338"/>
      <c r="BU8" s="338"/>
      <c r="BV8" s="339"/>
      <c r="BW8" s="139" t="str">
        <f>IF(BZ8&amp;CA8&amp;CB8&amp;CC8&amp;CD8&amp;CE8&amp;CF8&amp;CG8="■■■■■■■■","","未記入項目あり")</f>
        <v/>
      </c>
      <c r="BX8" s="4"/>
      <c r="BZ8" s="16" t="str">
        <f>IF(B8="","□","■")</f>
        <v>■</v>
      </c>
      <c r="CA8" s="7" t="str">
        <f>IF(U8="","□","■")</f>
        <v>■</v>
      </c>
      <c r="CB8" s="7" t="str">
        <f>IF(AB8="","□","■")</f>
        <v>■</v>
      </c>
      <c r="CC8" s="7" t="str">
        <f>IF(AJ8="","□","■")</f>
        <v>■</v>
      </c>
      <c r="CD8" s="7" t="str">
        <f>IF(AR8="","□","■")</f>
        <v>■</v>
      </c>
      <c r="CE8" s="7" t="str">
        <f>IF(AZ8="","□","■")</f>
        <v>■</v>
      </c>
      <c r="CF8" s="7" t="str">
        <f>IF(BH8="","□","■")</f>
        <v>■</v>
      </c>
      <c r="CG8" s="8" t="str">
        <f>IF(BP8="","□","■")</f>
        <v>■</v>
      </c>
      <c r="CH8" s="16">
        <f t="shared" ref="CH8:CH37" si="0">IF(COUNTIF(CL8:CM8,"NG")=0,AB8,"")</f>
        <v>13.5</v>
      </c>
      <c r="CI8" s="7">
        <f t="shared" ref="CI8:CI37" si="1">IF(COUNTIF(CN8:CO8,"NG")=0,AJ8,"")</f>
        <v>40000</v>
      </c>
      <c r="CJ8" s="7">
        <f t="shared" ref="CJ8:CJ37" si="2">IF(COUNTIF(CP8:CQ8,"NG")=0,AZ8,"")</f>
        <v>5000</v>
      </c>
      <c r="CK8" s="17">
        <f>IF(COUNTIF(CR8:CS8,"NG")=0,BH8,"")</f>
        <v>120000</v>
      </c>
      <c r="CL8" s="14" t="e">
        <f>IF(AB8&gt;=$CL$6,"OK","NG")</f>
        <v>#REF!</v>
      </c>
      <c r="CM8" s="37" t="e">
        <f>IF(AB8&lt;=$CM$6,"OK","NG")</f>
        <v>#REF!</v>
      </c>
      <c r="CN8" s="37" t="e">
        <f>IF(AJ8&gt;=$CN$6,"OK","NG")</f>
        <v>#REF!</v>
      </c>
      <c r="CO8" s="37" t="e">
        <f>IF(AJ8&lt;=$CO$6,"OK","NG")</f>
        <v>#REF!</v>
      </c>
      <c r="CP8" s="37" t="e">
        <f>IF(AZ8&gt;=$CP$6,"OK","NG")</f>
        <v>#REF!</v>
      </c>
      <c r="CQ8" s="37" t="e">
        <f>IF(AZ8&lt;=$CQ$6,"OK","NG")</f>
        <v>#REF!</v>
      </c>
      <c r="CR8" s="37" t="e">
        <f>IF(BH8&gt;=$CR$6,"OK","NG")</f>
        <v>#REF!</v>
      </c>
      <c r="CS8" s="37" t="e">
        <f>IF(BH8&lt;=$CS$6,"OK","NG")</f>
        <v>#REF!</v>
      </c>
      <c r="CT8" s="37"/>
      <c r="CU8" s="15" t="e">
        <f>IF($CU$6=0,"無","有")</f>
        <v>#REF!</v>
      </c>
    </row>
    <row r="9" spans="2:99" ht="26.25" customHeight="1" x14ac:dyDescent="0.15">
      <c r="B9" s="333" t="s">
        <v>328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5">
        <v>10</v>
      </c>
      <c r="V9" s="335"/>
      <c r="W9" s="335"/>
      <c r="X9" s="335"/>
      <c r="Y9" s="335"/>
      <c r="Z9" s="335"/>
      <c r="AA9" s="335"/>
      <c r="AB9" s="336">
        <v>15.6</v>
      </c>
      <c r="AC9" s="336"/>
      <c r="AD9" s="336"/>
      <c r="AE9" s="336"/>
      <c r="AF9" s="336"/>
      <c r="AG9" s="336"/>
      <c r="AH9" s="336"/>
      <c r="AI9" s="336"/>
      <c r="AJ9" s="337">
        <v>45000</v>
      </c>
      <c r="AK9" s="337"/>
      <c r="AL9" s="337"/>
      <c r="AM9" s="337"/>
      <c r="AN9" s="337"/>
      <c r="AO9" s="337"/>
      <c r="AP9" s="337"/>
      <c r="AQ9" s="337"/>
      <c r="AR9" s="337">
        <v>0</v>
      </c>
      <c r="AS9" s="337"/>
      <c r="AT9" s="337"/>
      <c r="AU9" s="337"/>
      <c r="AV9" s="337"/>
      <c r="AW9" s="337"/>
      <c r="AX9" s="337"/>
      <c r="AY9" s="337"/>
      <c r="AZ9" s="337">
        <v>5000</v>
      </c>
      <c r="BA9" s="337"/>
      <c r="BB9" s="337"/>
      <c r="BC9" s="337"/>
      <c r="BD9" s="337"/>
      <c r="BE9" s="337"/>
      <c r="BF9" s="337"/>
      <c r="BG9" s="337"/>
      <c r="BH9" s="337">
        <v>135000</v>
      </c>
      <c r="BI9" s="337"/>
      <c r="BJ9" s="337"/>
      <c r="BK9" s="337"/>
      <c r="BL9" s="337"/>
      <c r="BM9" s="337"/>
      <c r="BN9" s="337"/>
      <c r="BO9" s="337"/>
      <c r="BP9" s="338" t="s">
        <v>327</v>
      </c>
      <c r="BQ9" s="338"/>
      <c r="BR9" s="338"/>
      <c r="BS9" s="338"/>
      <c r="BT9" s="338"/>
      <c r="BU9" s="338"/>
      <c r="BV9" s="339"/>
      <c r="BW9" s="139" t="str">
        <f t="shared" ref="BW9:BW37" si="3">IF(BZ9&amp;CA9&amp;CB9&amp;CC9&amp;CD9&amp;CE9&amp;CF9&amp;CG9="■■■■■■■■","",IF(BZ9&amp;CA9&amp;CB9&amp;CC9&amp;CD9&amp;CE9&amp;CF9&amp;CG9="□□□□□□□□","","未記入項目あり"))</f>
        <v/>
      </c>
      <c r="BX9" s="4"/>
      <c r="BZ9" s="16" t="str">
        <f>IF(B9="","□","■")</f>
        <v>■</v>
      </c>
      <c r="CA9" s="7" t="str">
        <f>IF(U9="","□","■")</f>
        <v>■</v>
      </c>
      <c r="CB9" s="7" t="str">
        <f>IF(AB9="","□","■")</f>
        <v>■</v>
      </c>
      <c r="CC9" s="7" t="str">
        <f>IF(AJ9="","□","■")</f>
        <v>■</v>
      </c>
      <c r="CD9" s="7" t="str">
        <f>IF(AR9="","□","■")</f>
        <v>■</v>
      </c>
      <c r="CE9" s="7" t="str">
        <f>IF(AZ9="","□","■")</f>
        <v>■</v>
      </c>
      <c r="CF9" s="7" t="str">
        <f>IF(BH9="","□","■")</f>
        <v>■</v>
      </c>
      <c r="CG9" s="8" t="str">
        <f>IF(BP9="","□","■")</f>
        <v>■</v>
      </c>
      <c r="CH9" s="16">
        <f t="shared" si="0"/>
        <v>15.6</v>
      </c>
      <c r="CI9" s="7">
        <f t="shared" si="1"/>
        <v>45000</v>
      </c>
      <c r="CJ9" s="7">
        <f t="shared" si="2"/>
        <v>5000</v>
      </c>
      <c r="CK9" s="17">
        <f t="shared" ref="CK9:CK37" si="4">IF(COUNTIF(CR9:CS9,"NG")=0,BH9,"")</f>
        <v>135000</v>
      </c>
      <c r="CL9" s="16" t="e">
        <f t="shared" ref="CL9:CL37" si="5">IF(AB9&gt;=$CL$6,"OK","NG")</f>
        <v>#REF!</v>
      </c>
      <c r="CM9" s="7" t="e">
        <f t="shared" ref="CM9:CM37" si="6">IF(AB9&lt;=$CM$6,"OK","NG")</f>
        <v>#REF!</v>
      </c>
      <c r="CN9" s="7" t="e">
        <f t="shared" ref="CN9:CN37" si="7">IF(AJ9&gt;=$CN$6,"OK","NG")</f>
        <v>#REF!</v>
      </c>
      <c r="CO9" s="7" t="e">
        <f t="shared" ref="CO9:CO37" si="8">IF(AJ9&lt;=$CO$6,"OK","NG")</f>
        <v>#REF!</v>
      </c>
      <c r="CP9" s="7" t="e">
        <f t="shared" ref="CP9:CP37" si="9">IF(AZ9&gt;=$CP$6,"OK","NG")</f>
        <v>#REF!</v>
      </c>
      <c r="CQ9" s="7" t="e">
        <f t="shared" ref="CQ9:CQ37" si="10">IF(AZ9&lt;=$CQ$6,"OK","NG")</f>
        <v>#REF!</v>
      </c>
      <c r="CR9" s="7" t="e">
        <f t="shared" ref="CR9:CR37" si="11">IF(BH9&gt;=$CR$6,"OK","NG")</f>
        <v>#REF!</v>
      </c>
      <c r="CS9" s="7" t="e">
        <f t="shared" ref="CS9:CS37" si="12">IF(BH9&lt;=$CS$6,"OK","NG")</f>
        <v>#REF!</v>
      </c>
      <c r="CT9" s="7"/>
      <c r="CU9" s="17" t="e">
        <f t="shared" ref="CU9:CU37" si="13">IF($CU$6=0,"無","有")</f>
        <v>#REF!</v>
      </c>
    </row>
    <row r="10" spans="2:99" ht="26.25" customHeight="1" x14ac:dyDescent="0.15">
      <c r="B10" s="346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8"/>
      <c r="V10" s="348"/>
      <c r="W10" s="348"/>
      <c r="X10" s="348"/>
      <c r="Y10" s="348"/>
      <c r="Z10" s="348"/>
      <c r="AA10" s="348"/>
      <c r="AB10" s="349"/>
      <c r="AC10" s="349"/>
      <c r="AD10" s="349"/>
      <c r="AE10" s="349"/>
      <c r="AF10" s="349"/>
      <c r="AG10" s="349"/>
      <c r="AH10" s="349"/>
      <c r="AI10" s="349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1"/>
      <c r="BQ10" s="351"/>
      <c r="BR10" s="351"/>
      <c r="BS10" s="351"/>
      <c r="BT10" s="351"/>
      <c r="BU10" s="351"/>
      <c r="BV10" s="352"/>
      <c r="BW10" s="139" t="str">
        <f t="shared" si="3"/>
        <v/>
      </c>
      <c r="BX10" s="4"/>
      <c r="BZ10" s="16" t="str">
        <f t="shared" ref="BZ10:BZ37" si="14">IF(B10="","□","■")</f>
        <v>□</v>
      </c>
      <c r="CA10" s="7" t="str">
        <f t="shared" ref="CA10:CA37" si="15">IF(U10="","□","■")</f>
        <v>□</v>
      </c>
      <c r="CB10" s="7" t="str">
        <f t="shared" ref="CB10:CB37" si="16">IF(AB10="","□","■")</f>
        <v>□</v>
      </c>
      <c r="CC10" s="7" t="str">
        <f t="shared" ref="CC10:CC37" si="17">IF(AJ10="","□","■")</f>
        <v>□</v>
      </c>
      <c r="CD10" s="7" t="str">
        <f t="shared" ref="CD10:CD37" si="18">IF(AR10="","□","■")</f>
        <v>□</v>
      </c>
      <c r="CE10" s="7" t="str">
        <f t="shared" ref="CE10:CE37" si="19">IF(AZ10="","□","■")</f>
        <v>□</v>
      </c>
      <c r="CF10" s="7" t="str">
        <f t="shared" ref="CF10:CF37" si="20">IF(BH10="","□","■")</f>
        <v>□</v>
      </c>
      <c r="CG10" s="8" t="str">
        <f t="shared" ref="CG10:CG37" si="21">IF(BP10="","□","■")</f>
        <v>□</v>
      </c>
      <c r="CH10" s="16">
        <f t="shared" si="0"/>
        <v>0</v>
      </c>
      <c r="CI10" s="7">
        <f t="shared" si="1"/>
        <v>0</v>
      </c>
      <c r="CJ10" s="7">
        <f t="shared" si="2"/>
        <v>0</v>
      </c>
      <c r="CK10" s="17">
        <f t="shared" si="4"/>
        <v>0</v>
      </c>
      <c r="CL10" s="16" t="e">
        <f t="shared" si="5"/>
        <v>#REF!</v>
      </c>
      <c r="CM10" s="7" t="e">
        <f t="shared" si="6"/>
        <v>#REF!</v>
      </c>
      <c r="CN10" s="7" t="e">
        <f t="shared" si="7"/>
        <v>#REF!</v>
      </c>
      <c r="CO10" s="7" t="e">
        <f t="shared" si="8"/>
        <v>#REF!</v>
      </c>
      <c r="CP10" s="7" t="e">
        <f t="shared" si="9"/>
        <v>#REF!</v>
      </c>
      <c r="CQ10" s="7" t="e">
        <f t="shared" si="10"/>
        <v>#REF!</v>
      </c>
      <c r="CR10" s="7" t="e">
        <f t="shared" si="11"/>
        <v>#REF!</v>
      </c>
      <c r="CS10" s="7" t="e">
        <f t="shared" si="12"/>
        <v>#REF!</v>
      </c>
      <c r="CT10" s="7"/>
      <c r="CU10" s="17" t="e">
        <f t="shared" si="13"/>
        <v>#REF!</v>
      </c>
    </row>
    <row r="11" spans="2:99" ht="26.25" customHeight="1" x14ac:dyDescent="0.15">
      <c r="B11" s="346"/>
      <c r="C11" s="347"/>
      <c r="D11" s="347"/>
      <c r="E11" s="347"/>
      <c r="F11" s="347"/>
      <c r="G11" s="347"/>
      <c r="H11" s="347"/>
      <c r="I11" s="347"/>
      <c r="J11" s="347"/>
      <c r="K11" s="347"/>
      <c r="L11" s="347"/>
      <c r="M11" s="347"/>
      <c r="N11" s="347"/>
      <c r="O11" s="347"/>
      <c r="P11" s="347"/>
      <c r="Q11" s="347"/>
      <c r="R11" s="347"/>
      <c r="S11" s="347"/>
      <c r="T11" s="347"/>
      <c r="U11" s="348"/>
      <c r="V11" s="348"/>
      <c r="W11" s="348"/>
      <c r="X11" s="348"/>
      <c r="Y11" s="348"/>
      <c r="Z11" s="348"/>
      <c r="AA11" s="348"/>
      <c r="AB11" s="349"/>
      <c r="AC11" s="349"/>
      <c r="AD11" s="349"/>
      <c r="AE11" s="349"/>
      <c r="AF11" s="349"/>
      <c r="AG11" s="349"/>
      <c r="AH11" s="349"/>
      <c r="AI11" s="349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1"/>
      <c r="BQ11" s="351"/>
      <c r="BR11" s="351"/>
      <c r="BS11" s="351"/>
      <c r="BT11" s="351"/>
      <c r="BU11" s="351"/>
      <c r="BV11" s="352"/>
      <c r="BW11" s="139" t="str">
        <f t="shared" si="3"/>
        <v/>
      </c>
      <c r="BX11" s="4"/>
      <c r="BZ11" s="16" t="str">
        <f t="shared" si="14"/>
        <v>□</v>
      </c>
      <c r="CA11" s="7" t="str">
        <f t="shared" si="15"/>
        <v>□</v>
      </c>
      <c r="CB11" s="7" t="str">
        <f t="shared" si="16"/>
        <v>□</v>
      </c>
      <c r="CC11" s="7" t="str">
        <f t="shared" si="17"/>
        <v>□</v>
      </c>
      <c r="CD11" s="7" t="str">
        <f t="shared" si="18"/>
        <v>□</v>
      </c>
      <c r="CE11" s="7" t="str">
        <f t="shared" si="19"/>
        <v>□</v>
      </c>
      <c r="CF11" s="7" t="str">
        <f t="shared" si="20"/>
        <v>□</v>
      </c>
      <c r="CG11" s="8" t="str">
        <f t="shared" si="21"/>
        <v>□</v>
      </c>
      <c r="CH11" s="16">
        <f t="shared" si="0"/>
        <v>0</v>
      </c>
      <c r="CI11" s="7">
        <f t="shared" si="1"/>
        <v>0</v>
      </c>
      <c r="CJ11" s="7">
        <f t="shared" si="2"/>
        <v>0</v>
      </c>
      <c r="CK11" s="17">
        <f t="shared" si="4"/>
        <v>0</v>
      </c>
      <c r="CL11" s="16" t="e">
        <f t="shared" si="5"/>
        <v>#REF!</v>
      </c>
      <c r="CM11" s="7" t="e">
        <f t="shared" si="6"/>
        <v>#REF!</v>
      </c>
      <c r="CN11" s="7" t="e">
        <f t="shared" si="7"/>
        <v>#REF!</v>
      </c>
      <c r="CO11" s="7" t="e">
        <f t="shared" si="8"/>
        <v>#REF!</v>
      </c>
      <c r="CP11" s="7" t="e">
        <f t="shared" si="9"/>
        <v>#REF!</v>
      </c>
      <c r="CQ11" s="7" t="e">
        <f t="shared" si="10"/>
        <v>#REF!</v>
      </c>
      <c r="CR11" s="7" t="e">
        <f t="shared" si="11"/>
        <v>#REF!</v>
      </c>
      <c r="CS11" s="7" t="e">
        <f t="shared" si="12"/>
        <v>#REF!</v>
      </c>
      <c r="CT11" s="7"/>
      <c r="CU11" s="17" t="e">
        <f t="shared" si="13"/>
        <v>#REF!</v>
      </c>
    </row>
    <row r="12" spans="2:99" ht="26.25" customHeight="1" x14ac:dyDescent="0.15">
      <c r="B12" s="346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8"/>
      <c r="V12" s="348"/>
      <c r="W12" s="348"/>
      <c r="X12" s="348"/>
      <c r="Y12" s="348"/>
      <c r="Z12" s="348"/>
      <c r="AA12" s="348"/>
      <c r="AB12" s="349"/>
      <c r="AC12" s="349"/>
      <c r="AD12" s="349"/>
      <c r="AE12" s="349"/>
      <c r="AF12" s="349"/>
      <c r="AG12" s="349"/>
      <c r="AH12" s="349"/>
      <c r="AI12" s="349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1"/>
      <c r="BQ12" s="351"/>
      <c r="BR12" s="351"/>
      <c r="BS12" s="351"/>
      <c r="BT12" s="351"/>
      <c r="BU12" s="351"/>
      <c r="BV12" s="352"/>
      <c r="BW12" s="139" t="str">
        <f t="shared" si="3"/>
        <v/>
      </c>
      <c r="BX12" s="4"/>
      <c r="BZ12" s="16" t="str">
        <f t="shared" si="14"/>
        <v>□</v>
      </c>
      <c r="CA12" s="7" t="str">
        <f t="shared" si="15"/>
        <v>□</v>
      </c>
      <c r="CB12" s="7" t="str">
        <f t="shared" si="16"/>
        <v>□</v>
      </c>
      <c r="CC12" s="7" t="str">
        <f t="shared" si="17"/>
        <v>□</v>
      </c>
      <c r="CD12" s="7" t="str">
        <f t="shared" si="18"/>
        <v>□</v>
      </c>
      <c r="CE12" s="7" t="str">
        <f t="shared" si="19"/>
        <v>□</v>
      </c>
      <c r="CF12" s="7" t="str">
        <f t="shared" si="20"/>
        <v>□</v>
      </c>
      <c r="CG12" s="8" t="str">
        <f t="shared" si="21"/>
        <v>□</v>
      </c>
      <c r="CH12" s="16">
        <f t="shared" si="0"/>
        <v>0</v>
      </c>
      <c r="CI12" s="7">
        <f t="shared" si="1"/>
        <v>0</v>
      </c>
      <c r="CJ12" s="7">
        <f t="shared" si="2"/>
        <v>0</v>
      </c>
      <c r="CK12" s="17">
        <f t="shared" si="4"/>
        <v>0</v>
      </c>
      <c r="CL12" s="16" t="e">
        <f t="shared" si="5"/>
        <v>#REF!</v>
      </c>
      <c r="CM12" s="7" t="e">
        <f t="shared" si="6"/>
        <v>#REF!</v>
      </c>
      <c r="CN12" s="7" t="e">
        <f t="shared" si="7"/>
        <v>#REF!</v>
      </c>
      <c r="CO12" s="7" t="e">
        <f t="shared" si="8"/>
        <v>#REF!</v>
      </c>
      <c r="CP12" s="7" t="e">
        <f t="shared" si="9"/>
        <v>#REF!</v>
      </c>
      <c r="CQ12" s="7" t="e">
        <f t="shared" si="10"/>
        <v>#REF!</v>
      </c>
      <c r="CR12" s="7" t="e">
        <f t="shared" si="11"/>
        <v>#REF!</v>
      </c>
      <c r="CS12" s="7" t="e">
        <f t="shared" si="12"/>
        <v>#REF!</v>
      </c>
      <c r="CT12" s="7"/>
      <c r="CU12" s="17" t="e">
        <f t="shared" si="13"/>
        <v>#REF!</v>
      </c>
    </row>
    <row r="13" spans="2:99" ht="26.25" customHeight="1" x14ac:dyDescent="0.15">
      <c r="B13" s="346"/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8"/>
      <c r="V13" s="348"/>
      <c r="W13" s="348"/>
      <c r="X13" s="348"/>
      <c r="Y13" s="348"/>
      <c r="Z13" s="348"/>
      <c r="AA13" s="348"/>
      <c r="AB13" s="349"/>
      <c r="AC13" s="349"/>
      <c r="AD13" s="349"/>
      <c r="AE13" s="349"/>
      <c r="AF13" s="349"/>
      <c r="AG13" s="349"/>
      <c r="AH13" s="349"/>
      <c r="AI13" s="349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1"/>
      <c r="BQ13" s="351"/>
      <c r="BR13" s="351"/>
      <c r="BS13" s="351"/>
      <c r="BT13" s="351"/>
      <c r="BU13" s="351"/>
      <c r="BV13" s="352"/>
      <c r="BW13" s="139" t="str">
        <f t="shared" si="3"/>
        <v/>
      </c>
      <c r="BX13" s="4"/>
      <c r="BZ13" s="16" t="str">
        <f t="shared" si="14"/>
        <v>□</v>
      </c>
      <c r="CA13" s="7" t="str">
        <f t="shared" si="15"/>
        <v>□</v>
      </c>
      <c r="CB13" s="7" t="str">
        <f t="shared" si="16"/>
        <v>□</v>
      </c>
      <c r="CC13" s="7" t="str">
        <f t="shared" si="17"/>
        <v>□</v>
      </c>
      <c r="CD13" s="7" t="str">
        <f t="shared" si="18"/>
        <v>□</v>
      </c>
      <c r="CE13" s="7" t="str">
        <f t="shared" si="19"/>
        <v>□</v>
      </c>
      <c r="CF13" s="7" t="str">
        <f t="shared" si="20"/>
        <v>□</v>
      </c>
      <c r="CG13" s="8" t="str">
        <f t="shared" si="21"/>
        <v>□</v>
      </c>
      <c r="CH13" s="16">
        <f t="shared" si="0"/>
        <v>0</v>
      </c>
      <c r="CI13" s="7">
        <f t="shared" si="1"/>
        <v>0</v>
      </c>
      <c r="CJ13" s="7">
        <f t="shared" si="2"/>
        <v>0</v>
      </c>
      <c r="CK13" s="17">
        <f t="shared" si="4"/>
        <v>0</v>
      </c>
      <c r="CL13" s="16" t="e">
        <f t="shared" si="5"/>
        <v>#REF!</v>
      </c>
      <c r="CM13" s="7" t="e">
        <f t="shared" si="6"/>
        <v>#REF!</v>
      </c>
      <c r="CN13" s="7" t="e">
        <f t="shared" si="7"/>
        <v>#REF!</v>
      </c>
      <c r="CO13" s="7" t="e">
        <f t="shared" si="8"/>
        <v>#REF!</v>
      </c>
      <c r="CP13" s="7" t="e">
        <f t="shared" si="9"/>
        <v>#REF!</v>
      </c>
      <c r="CQ13" s="7" t="e">
        <f t="shared" si="10"/>
        <v>#REF!</v>
      </c>
      <c r="CR13" s="7" t="e">
        <f t="shared" si="11"/>
        <v>#REF!</v>
      </c>
      <c r="CS13" s="7" t="e">
        <f t="shared" si="12"/>
        <v>#REF!</v>
      </c>
      <c r="CT13" s="7"/>
      <c r="CU13" s="17" t="e">
        <f t="shared" si="13"/>
        <v>#REF!</v>
      </c>
    </row>
    <row r="14" spans="2:99" ht="26.25" customHeight="1" x14ac:dyDescent="0.15">
      <c r="B14" s="346"/>
      <c r="C14" s="347"/>
      <c r="D14" s="347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R14" s="347"/>
      <c r="S14" s="347"/>
      <c r="T14" s="347"/>
      <c r="U14" s="348"/>
      <c r="V14" s="348"/>
      <c r="W14" s="348"/>
      <c r="X14" s="348"/>
      <c r="Y14" s="348"/>
      <c r="Z14" s="348"/>
      <c r="AA14" s="348"/>
      <c r="AB14" s="349"/>
      <c r="AC14" s="349"/>
      <c r="AD14" s="349"/>
      <c r="AE14" s="349"/>
      <c r="AF14" s="349"/>
      <c r="AG14" s="349"/>
      <c r="AH14" s="349"/>
      <c r="AI14" s="349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1"/>
      <c r="BQ14" s="351"/>
      <c r="BR14" s="351"/>
      <c r="BS14" s="351"/>
      <c r="BT14" s="351"/>
      <c r="BU14" s="351"/>
      <c r="BV14" s="352"/>
      <c r="BW14" s="139" t="str">
        <f t="shared" si="3"/>
        <v/>
      </c>
      <c r="BX14" s="4"/>
      <c r="BZ14" s="16" t="str">
        <f t="shared" si="14"/>
        <v>□</v>
      </c>
      <c r="CA14" s="7" t="str">
        <f t="shared" si="15"/>
        <v>□</v>
      </c>
      <c r="CB14" s="7" t="str">
        <f t="shared" si="16"/>
        <v>□</v>
      </c>
      <c r="CC14" s="7" t="str">
        <f t="shared" si="17"/>
        <v>□</v>
      </c>
      <c r="CD14" s="7" t="str">
        <f t="shared" si="18"/>
        <v>□</v>
      </c>
      <c r="CE14" s="7" t="str">
        <f t="shared" si="19"/>
        <v>□</v>
      </c>
      <c r="CF14" s="7" t="str">
        <f t="shared" si="20"/>
        <v>□</v>
      </c>
      <c r="CG14" s="8" t="str">
        <f t="shared" si="21"/>
        <v>□</v>
      </c>
      <c r="CH14" s="16">
        <f t="shared" si="0"/>
        <v>0</v>
      </c>
      <c r="CI14" s="7">
        <f t="shared" si="1"/>
        <v>0</v>
      </c>
      <c r="CJ14" s="7">
        <f t="shared" si="2"/>
        <v>0</v>
      </c>
      <c r="CK14" s="17">
        <f t="shared" si="4"/>
        <v>0</v>
      </c>
      <c r="CL14" s="16" t="e">
        <f t="shared" si="5"/>
        <v>#REF!</v>
      </c>
      <c r="CM14" s="7" t="e">
        <f t="shared" si="6"/>
        <v>#REF!</v>
      </c>
      <c r="CN14" s="7" t="e">
        <f t="shared" si="7"/>
        <v>#REF!</v>
      </c>
      <c r="CO14" s="7" t="e">
        <f t="shared" si="8"/>
        <v>#REF!</v>
      </c>
      <c r="CP14" s="7" t="e">
        <f t="shared" si="9"/>
        <v>#REF!</v>
      </c>
      <c r="CQ14" s="7" t="e">
        <f t="shared" si="10"/>
        <v>#REF!</v>
      </c>
      <c r="CR14" s="7" t="e">
        <f t="shared" si="11"/>
        <v>#REF!</v>
      </c>
      <c r="CS14" s="7" t="e">
        <f t="shared" si="12"/>
        <v>#REF!</v>
      </c>
      <c r="CT14" s="7"/>
      <c r="CU14" s="17" t="e">
        <f t="shared" si="13"/>
        <v>#REF!</v>
      </c>
    </row>
    <row r="15" spans="2:99" ht="26.25" customHeight="1" x14ac:dyDescent="0.15">
      <c r="B15" s="346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8"/>
      <c r="V15" s="348"/>
      <c r="W15" s="348"/>
      <c r="X15" s="348"/>
      <c r="Y15" s="348"/>
      <c r="Z15" s="348"/>
      <c r="AA15" s="348"/>
      <c r="AB15" s="349"/>
      <c r="AC15" s="349"/>
      <c r="AD15" s="349"/>
      <c r="AE15" s="349"/>
      <c r="AF15" s="349"/>
      <c r="AG15" s="349"/>
      <c r="AH15" s="349"/>
      <c r="AI15" s="349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1"/>
      <c r="BQ15" s="351"/>
      <c r="BR15" s="351"/>
      <c r="BS15" s="351"/>
      <c r="BT15" s="351"/>
      <c r="BU15" s="351"/>
      <c r="BV15" s="352"/>
      <c r="BW15" s="139" t="str">
        <f t="shared" si="3"/>
        <v/>
      </c>
      <c r="BX15" s="4"/>
      <c r="BZ15" s="16" t="str">
        <f t="shared" si="14"/>
        <v>□</v>
      </c>
      <c r="CA15" s="7" t="str">
        <f t="shared" si="15"/>
        <v>□</v>
      </c>
      <c r="CB15" s="7" t="str">
        <f t="shared" si="16"/>
        <v>□</v>
      </c>
      <c r="CC15" s="7" t="str">
        <f t="shared" si="17"/>
        <v>□</v>
      </c>
      <c r="CD15" s="7" t="str">
        <f t="shared" si="18"/>
        <v>□</v>
      </c>
      <c r="CE15" s="7" t="str">
        <f t="shared" si="19"/>
        <v>□</v>
      </c>
      <c r="CF15" s="7" t="str">
        <f t="shared" si="20"/>
        <v>□</v>
      </c>
      <c r="CG15" s="8" t="str">
        <f t="shared" si="21"/>
        <v>□</v>
      </c>
      <c r="CH15" s="16">
        <f t="shared" si="0"/>
        <v>0</v>
      </c>
      <c r="CI15" s="7">
        <f t="shared" si="1"/>
        <v>0</v>
      </c>
      <c r="CJ15" s="7">
        <f t="shared" si="2"/>
        <v>0</v>
      </c>
      <c r="CK15" s="17">
        <f t="shared" si="4"/>
        <v>0</v>
      </c>
      <c r="CL15" s="16" t="e">
        <f t="shared" si="5"/>
        <v>#REF!</v>
      </c>
      <c r="CM15" s="7" t="e">
        <f t="shared" si="6"/>
        <v>#REF!</v>
      </c>
      <c r="CN15" s="7" t="e">
        <f t="shared" si="7"/>
        <v>#REF!</v>
      </c>
      <c r="CO15" s="7" t="e">
        <f t="shared" si="8"/>
        <v>#REF!</v>
      </c>
      <c r="CP15" s="7" t="e">
        <f t="shared" si="9"/>
        <v>#REF!</v>
      </c>
      <c r="CQ15" s="7" t="e">
        <f t="shared" si="10"/>
        <v>#REF!</v>
      </c>
      <c r="CR15" s="7" t="e">
        <f t="shared" si="11"/>
        <v>#REF!</v>
      </c>
      <c r="CS15" s="7" t="e">
        <f t="shared" si="12"/>
        <v>#REF!</v>
      </c>
      <c r="CT15" s="7"/>
      <c r="CU15" s="17" t="e">
        <f t="shared" si="13"/>
        <v>#REF!</v>
      </c>
    </row>
    <row r="16" spans="2:99" ht="26.25" customHeight="1" x14ac:dyDescent="0.15">
      <c r="B16" s="346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7"/>
      <c r="Q16" s="347"/>
      <c r="R16" s="347"/>
      <c r="S16" s="347"/>
      <c r="T16" s="347"/>
      <c r="U16" s="348"/>
      <c r="V16" s="348"/>
      <c r="W16" s="348"/>
      <c r="X16" s="348"/>
      <c r="Y16" s="348"/>
      <c r="Z16" s="348"/>
      <c r="AA16" s="348"/>
      <c r="AB16" s="349"/>
      <c r="AC16" s="349"/>
      <c r="AD16" s="349"/>
      <c r="AE16" s="349"/>
      <c r="AF16" s="349"/>
      <c r="AG16" s="349"/>
      <c r="AH16" s="349"/>
      <c r="AI16" s="349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1"/>
      <c r="BQ16" s="351"/>
      <c r="BR16" s="351"/>
      <c r="BS16" s="351"/>
      <c r="BT16" s="351"/>
      <c r="BU16" s="351"/>
      <c r="BV16" s="352"/>
      <c r="BW16" s="139" t="str">
        <f t="shared" si="3"/>
        <v/>
      </c>
      <c r="BX16" s="4"/>
      <c r="BZ16" s="16" t="str">
        <f t="shared" si="14"/>
        <v>□</v>
      </c>
      <c r="CA16" s="7" t="str">
        <f t="shared" si="15"/>
        <v>□</v>
      </c>
      <c r="CB16" s="7" t="str">
        <f t="shared" si="16"/>
        <v>□</v>
      </c>
      <c r="CC16" s="7" t="str">
        <f t="shared" si="17"/>
        <v>□</v>
      </c>
      <c r="CD16" s="7" t="str">
        <f t="shared" si="18"/>
        <v>□</v>
      </c>
      <c r="CE16" s="7" t="str">
        <f t="shared" si="19"/>
        <v>□</v>
      </c>
      <c r="CF16" s="7" t="str">
        <f t="shared" si="20"/>
        <v>□</v>
      </c>
      <c r="CG16" s="8" t="str">
        <f t="shared" si="21"/>
        <v>□</v>
      </c>
      <c r="CH16" s="16">
        <f t="shared" si="0"/>
        <v>0</v>
      </c>
      <c r="CI16" s="7">
        <f t="shared" si="1"/>
        <v>0</v>
      </c>
      <c r="CJ16" s="7">
        <f t="shared" si="2"/>
        <v>0</v>
      </c>
      <c r="CK16" s="17">
        <f t="shared" si="4"/>
        <v>0</v>
      </c>
      <c r="CL16" s="16" t="e">
        <f t="shared" si="5"/>
        <v>#REF!</v>
      </c>
      <c r="CM16" s="7" t="e">
        <f t="shared" si="6"/>
        <v>#REF!</v>
      </c>
      <c r="CN16" s="7" t="e">
        <f t="shared" si="7"/>
        <v>#REF!</v>
      </c>
      <c r="CO16" s="7" t="e">
        <f t="shared" si="8"/>
        <v>#REF!</v>
      </c>
      <c r="CP16" s="7" t="e">
        <f t="shared" si="9"/>
        <v>#REF!</v>
      </c>
      <c r="CQ16" s="7" t="e">
        <f t="shared" si="10"/>
        <v>#REF!</v>
      </c>
      <c r="CR16" s="7" t="e">
        <f t="shared" si="11"/>
        <v>#REF!</v>
      </c>
      <c r="CS16" s="7" t="e">
        <f t="shared" si="12"/>
        <v>#REF!</v>
      </c>
      <c r="CT16" s="7"/>
      <c r="CU16" s="17" t="e">
        <f t="shared" si="13"/>
        <v>#REF!</v>
      </c>
    </row>
    <row r="17" spans="2:99" ht="26.25" customHeight="1" x14ac:dyDescent="0.15">
      <c r="B17" s="346"/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T17" s="347"/>
      <c r="U17" s="348"/>
      <c r="V17" s="348"/>
      <c r="W17" s="348"/>
      <c r="X17" s="348"/>
      <c r="Y17" s="348"/>
      <c r="Z17" s="348"/>
      <c r="AA17" s="348"/>
      <c r="AB17" s="349"/>
      <c r="AC17" s="349"/>
      <c r="AD17" s="349"/>
      <c r="AE17" s="349"/>
      <c r="AF17" s="349"/>
      <c r="AG17" s="349"/>
      <c r="AH17" s="349"/>
      <c r="AI17" s="349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1"/>
      <c r="BQ17" s="351"/>
      <c r="BR17" s="351"/>
      <c r="BS17" s="351"/>
      <c r="BT17" s="351"/>
      <c r="BU17" s="351"/>
      <c r="BV17" s="352"/>
      <c r="BW17" s="139" t="str">
        <f t="shared" si="3"/>
        <v/>
      </c>
      <c r="BX17" s="4"/>
      <c r="BZ17" s="16" t="str">
        <f t="shared" si="14"/>
        <v>□</v>
      </c>
      <c r="CA17" s="7" t="str">
        <f t="shared" si="15"/>
        <v>□</v>
      </c>
      <c r="CB17" s="7" t="str">
        <f t="shared" si="16"/>
        <v>□</v>
      </c>
      <c r="CC17" s="7" t="str">
        <f t="shared" si="17"/>
        <v>□</v>
      </c>
      <c r="CD17" s="7" t="str">
        <f t="shared" si="18"/>
        <v>□</v>
      </c>
      <c r="CE17" s="7" t="str">
        <f t="shared" si="19"/>
        <v>□</v>
      </c>
      <c r="CF17" s="7" t="str">
        <f t="shared" si="20"/>
        <v>□</v>
      </c>
      <c r="CG17" s="8" t="str">
        <f t="shared" si="21"/>
        <v>□</v>
      </c>
      <c r="CH17" s="16">
        <f t="shared" si="0"/>
        <v>0</v>
      </c>
      <c r="CI17" s="7">
        <f t="shared" si="1"/>
        <v>0</v>
      </c>
      <c r="CJ17" s="7">
        <f t="shared" si="2"/>
        <v>0</v>
      </c>
      <c r="CK17" s="17">
        <f t="shared" si="4"/>
        <v>0</v>
      </c>
      <c r="CL17" s="16" t="e">
        <f t="shared" si="5"/>
        <v>#REF!</v>
      </c>
      <c r="CM17" s="7" t="e">
        <f t="shared" si="6"/>
        <v>#REF!</v>
      </c>
      <c r="CN17" s="7" t="e">
        <f t="shared" si="7"/>
        <v>#REF!</v>
      </c>
      <c r="CO17" s="7" t="e">
        <f t="shared" si="8"/>
        <v>#REF!</v>
      </c>
      <c r="CP17" s="7" t="e">
        <f t="shared" si="9"/>
        <v>#REF!</v>
      </c>
      <c r="CQ17" s="7" t="e">
        <f t="shared" si="10"/>
        <v>#REF!</v>
      </c>
      <c r="CR17" s="7" t="e">
        <f t="shared" si="11"/>
        <v>#REF!</v>
      </c>
      <c r="CS17" s="7" t="e">
        <f t="shared" si="12"/>
        <v>#REF!</v>
      </c>
      <c r="CT17" s="7"/>
      <c r="CU17" s="17" t="e">
        <f t="shared" si="13"/>
        <v>#REF!</v>
      </c>
    </row>
    <row r="18" spans="2:99" ht="26.25" customHeight="1" x14ac:dyDescent="0.15">
      <c r="B18" s="346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8"/>
      <c r="V18" s="348"/>
      <c r="W18" s="348"/>
      <c r="X18" s="348"/>
      <c r="Y18" s="348"/>
      <c r="Z18" s="348"/>
      <c r="AA18" s="348"/>
      <c r="AB18" s="349"/>
      <c r="AC18" s="349"/>
      <c r="AD18" s="349"/>
      <c r="AE18" s="349"/>
      <c r="AF18" s="349"/>
      <c r="AG18" s="349"/>
      <c r="AH18" s="349"/>
      <c r="AI18" s="349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1"/>
      <c r="BQ18" s="351"/>
      <c r="BR18" s="351"/>
      <c r="BS18" s="351"/>
      <c r="BT18" s="351"/>
      <c r="BU18" s="351"/>
      <c r="BV18" s="352"/>
      <c r="BW18" s="139" t="str">
        <f t="shared" si="3"/>
        <v/>
      </c>
      <c r="BX18" s="4"/>
      <c r="BZ18" s="16" t="str">
        <f t="shared" si="14"/>
        <v>□</v>
      </c>
      <c r="CA18" s="7" t="str">
        <f t="shared" si="15"/>
        <v>□</v>
      </c>
      <c r="CB18" s="7" t="str">
        <f t="shared" si="16"/>
        <v>□</v>
      </c>
      <c r="CC18" s="7" t="str">
        <f t="shared" si="17"/>
        <v>□</v>
      </c>
      <c r="CD18" s="7" t="str">
        <f t="shared" si="18"/>
        <v>□</v>
      </c>
      <c r="CE18" s="7" t="str">
        <f t="shared" si="19"/>
        <v>□</v>
      </c>
      <c r="CF18" s="7" t="str">
        <f t="shared" si="20"/>
        <v>□</v>
      </c>
      <c r="CG18" s="8" t="str">
        <f t="shared" si="21"/>
        <v>□</v>
      </c>
      <c r="CH18" s="16">
        <f t="shared" si="0"/>
        <v>0</v>
      </c>
      <c r="CI18" s="7">
        <f t="shared" si="1"/>
        <v>0</v>
      </c>
      <c r="CJ18" s="7">
        <f t="shared" si="2"/>
        <v>0</v>
      </c>
      <c r="CK18" s="17">
        <f t="shared" si="4"/>
        <v>0</v>
      </c>
      <c r="CL18" s="16" t="e">
        <f t="shared" si="5"/>
        <v>#REF!</v>
      </c>
      <c r="CM18" s="7" t="e">
        <f t="shared" si="6"/>
        <v>#REF!</v>
      </c>
      <c r="CN18" s="7" t="e">
        <f t="shared" si="7"/>
        <v>#REF!</v>
      </c>
      <c r="CO18" s="7" t="e">
        <f t="shared" si="8"/>
        <v>#REF!</v>
      </c>
      <c r="CP18" s="7" t="e">
        <f t="shared" si="9"/>
        <v>#REF!</v>
      </c>
      <c r="CQ18" s="7" t="e">
        <f t="shared" si="10"/>
        <v>#REF!</v>
      </c>
      <c r="CR18" s="7" t="e">
        <f t="shared" si="11"/>
        <v>#REF!</v>
      </c>
      <c r="CS18" s="7" t="e">
        <f t="shared" si="12"/>
        <v>#REF!</v>
      </c>
      <c r="CT18" s="7"/>
      <c r="CU18" s="17" t="e">
        <f t="shared" si="13"/>
        <v>#REF!</v>
      </c>
    </row>
    <row r="19" spans="2:99" ht="26.25" customHeight="1" x14ac:dyDescent="0.15">
      <c r="B19" s="346"/>
      <c r="C19" s="347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8"/>
      <c r="V19" s="348"/>
      <c r="W19" s="348"/>
      <c r="X19" s="348"/>
      <c r="Y19" s="348"/>
      <c r="Z19" s="348"/>
      <c r="AA19" s="348"/>
      <c r="AB19" s="349"/>
      <c r="AC19" s="349"/>
      <c r="AD19" s="349"/>
      <c r="AE19" s="349"/>
      <c r="AF19" s="349"/>
      <c r="AG19" s="349"/>
      <c r="AH19" s="349"/>
      <c r="AI19" s="349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1"/>
      <c r="BQ19" s="351"/>
      <c r="BR19" s="351"/>
      <c r="BS19" s="351"/>
      <c r="BT19" s="351"/>
      <c r="BU19" s="351"/>
      <c r="BV19" s="352"/>
      <c r="BW19" s="139" t="str">
        <f t="shared" si="3"/>
        <v/>
      </c>
      <c r="BX19" s="4"/>
      <c r="BZ19" s="16" t="str">
        <f t="shared" si="14"/>
        <v>□</v>
      </c>
      <c r="CA19" s="7" t="str">
        <f t="shared" si="15"/>
        <v>□</v>
      </c>
      <c r="CB19" s="7" t="str">
        <f t="shared" si="16"/>
        <v>□</v>
      </c>
      <c r="CC19" s="7" t="str">
        <f t="shared" si="17"/>
        <v>□</v>
      </c>
      <c r="CD19" s="7" t="str">
        <f t="shared" si="18"/>
        <v>□</v>
      </c>
      <c r="CE19" s="7" t="str">
        <f t="shared" si="19"/>
        <v>□</v>
      </c>
      <c r="CF19" s="7" t="str">
        <f t="shared" si="20"/>
        <v>□</v>
      </c>
      <c r="CG19" s="8" t="str">
        <f t="shared" si="21"/>
        <v>□</v>
      </c>
      <c r="CH19" s="16">
        <f t="shared" si="0"/>
        <v>0</v>
      </c>
      <c r="CI19" s="7">
        <f t="shared" si="1"/>
        <v>0</v>
      </c>
      <c r="CJ19" s="7">
        <f t="shared" si="2"/>
        <v>0</v>
      </c>
      <c r="CK19" s="17">
        <f t="shared" si="4"/>
        <v>0</v>
      </c>
      <c r="CL19" s="16" t="e">
        <f t="shared" si="5"/>
        <v>#REF!</v>
      </c>
      <c r="CM19" s="7" t="e">
        <f t="shared" si="6"/>
        <v>#REF!</v>
      </c>
      <c r="CN19" s="7" t="e">
        <f t="shared" si="7"/>
        <v>#REF!</v>
      </c>
      <c r="CO19" s="7" t="e">
        <f t="shared" si="8"/>
        <v>#REF!</v>
      </c>
      <c r="CP19" s="7" t="e">
        <f t="shared" si="9"/>
        <v>#REF!</v>
      </c>
      <c r="CQ19" s="7" t="e">
        <f t="shared" si="10"/>
        <v>#REF!</v>
      </c>
      <c r="CR19" s="7" t="e">
        <f t="shared" si="11"/>
        <v>#REF!</v>
      </c>
      <c r="CS19" s="7" t="e">
        <f t="shared" si="12"/>
        <v>#REF!</v>
      </c>
      <c r="CT19" s="7"/>
      <c r="CU19" s="17" t="e">
        <f t="shared" si="13"/>
        <v>#REF!</v>
      </c>
    </row>
    <row r="20" spans="2:99" ht="26.25" customHeight="1" x14ac:dyDescent="0.15">
      <c r="B20" s="346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8"/>
      <c r="V20" s="348"/>
      <c r="W20" s="348"/>
      <c r="X20" s="348"/>
      <c r="Y20" s="348"/>
      <c r="Z20" s="348"/>
      <c r="AA20" s="348"/>
      <c r="AB20" s="349"/>
      <c r="AC20" s="349"/>
      <c r="AD20" s="349"/>
      <c r="AE20" s="349"/>
      <c r="AF20" s="349"/>
      <c r="AG20" s="349"/>
      <c r="AH20" s="349"/>
      <c r="AI20" s="349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1"/>
      <c r="BQ20" s="351"/>
      <c r="BR20" s="351"/>
      <c r="BS20" s="351"/>
      <c r="BT20" s="351"/>
      <c r="BU20" s="351"/>
      <c r="BV20" s="352"/>
      <c r="BW20" s="139" t="str">
        <f t="shared" si="3"/>
        <v/>
      </c>
      <c r="BX20" s="4"/>
      <c r="BZ20" s="16" t="str">
        <f t="shared" si="14"/>
        <v>□</v>
      </c>
      <c r="CA20" s="7" t="str">
        <f t="shared" si="15"/>
        <v>□</v>
      </c>
      <c r="CB20" s="7" t="str">
        <f t="shared" si="16"/>
        <v>□</v>
      </c>
      <c r="CC20" s="7" t="str">
        <f t="shared" si="17"/>
        <v>□</v>
      </c>
      <c r="CD20" s="7" t="str">
        <f t="shared" si="18"/>
        <v>□</v>
      </c>
      <c r="CE20" s="7" t="str">
        <f t="shared" si="19"/>
        <v>□</v>
      </c>
      <c r="CF20" s="7" t="str">
        <f t="shared" si="20"/>
        <v>□</v>
      </c>
      <c r="CG20" s="8" t="str">
        <f t="shared" si="21"/>
        <v>□</v>
      </c>
      <c r="CH20" s="16">
        <f t="shared" si="0"/>
        <v>0</v>
      </c>
      <c r="CI20" s="7">
        <f t="shared" si="1"/>
        <v>0</v>
      </c>
      <c r="CJ20" s="7">
        <f t="shared" si="2"/>
        <v>0</v>
      </c>
      <c r="CK20" s="17">
        <f t="shared" si="4"/>
        <v>0</v>
      </c>
      <c r="CL20" s="16" t="e">
        <f t="shared" si="5"/>
        <v>#REF!</v>
      </c>
      <c r="CM20" s="7" t="e">
        <f t="shared" si="6"/>
        <v>#REF!</v>
      </c>
      <c r="CN20" s="7" t="e">
        <f t="shared" si="7"/>
        <v>#REF!</v>
      </c>
      <c r="CO20" s="7" t="e">
        <f t="shared" si="8"/>
        <v>#REF!</v>
      </c>
      <c r="CP20" s="7" t="e">
        <f t="shared" si="9"/>
        <v>#REF!</v>
      </c>
      <c r="CQ20" s="7" t="e">
        <f t="shared" si="10"/>
        <v>#REF!</v>
      </c>
      <c r="CR20" s="7" t="e">
        <f t="shared" si="11"/>
        <v>#REF!</v>
      </c>
      <c r="CS20" s="7" t="e">
        <f t="shared" si="12"/>
        <v>#REF!</v>
      </c>
      <c r="CT20" s="7"/>
      <c r="CU20" s="17" t="e">
        <f t="shared" si="13"/>
        <v>#REF!</v>
      </c>
    </row>
    <row r="21" spans="2:99" ht="26.25" customHeight="1" x14ac:dyDescent="0.15"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8"/>
      <c r="V21" s="348"/>
      <c r="W21" s="348"/>
      <c r="X21" s="348"/>
      <c r="Y21" s="348"/>
      <c r="Z21" s="348"/>
      <c r="AA21" s="348"/>
      <c r="AB21" s="349"/>
      <c r="AC21" s="349"/>
      <c r="AD21" s="349"/>
      <c r="AE21" s="349"/>
      <c r="AF21" s="349"/>
      <c r="AG21" s="349"/>
      <c r="AH21" s="349"/>
      <c r="AI21" s="349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1"/>
      <c r="BQ21" s="351"/>
      <c r="BR21" s="351"/>
      <c r="BS21" s="351"/>
      <c r="BT21" s="351"/>
      <c r="BU21" s="351"/>
      <c r="BV21" s="352"/>
      <c r="BW21" s="139" t="str">
        <f t="shared" si="3"/>
        <v/>
      </c>
      <c r="BX21" s="4"/>
      <c r="BZ21" s="16" t="str">
        <f t="shared" si="14"/>
        <v>□</v>
      </c>
      <c r="CA21" s="7" t="str">
        <f t="shared" si="15"/>
        <v>□</v>
      </c>
      <c r="CB21" s="7" t="str">
        <f t="shared" si="16"/>
        <v>□</v>
      </c>
      <c r="CC21" s="7" t="str">
        <f t="shared" si="17"/>
        <v>□</v>
      </c>
      <c r="CD21" s="7" t="str">
        <f t="shared" si="18"/>
        <v>□</v>
      </c>
      <c r="CE21" s="7" t="str">
        <f t="shared" si="19"/>
        <v>□</v>
      </c>
      <c r="CF21" s="7" t="str">
        <f t="shared" si="20"/>
        <v>□</v>
      </c>
      <c r="CG21" s="8" t="str">
        <f t="shared" si="21"/>
        <v>□</v>
      </c>
      <c r="CH21" s="16">
        <f t="shared" si="0"/>
        <v>0</v>
      </c>
      <c r="CI21" s="7">
        <f t="shared" si="1"/>
        <v>0</v>
      </c>
      <c r="CJ21" s="7">
        <f t="shared" si="2"/>
        <v>0</v>
      </c>
      <c r="CK21" s="17">
        <f t="shared" si="4"/>
        <v>0</v>
      </c>
      <c r="CL21" s="16" t="e">
        <f t="shared" si="5"/>
        <v>#REF!</v>
      </c>
      <c r="CM21" s="7" t="e">
        <f t="shared" si="6"/>
        <v>#REF!</v>
      </c>
      <c r="CN21" s="7" t="e">
        <f t="shared" si="7"/>
        <v>#REF!</v>
      </c>
      <c r="CO21" s="7" t="e">
        <f t="shared" si="8"/>
        <v>#REF!</v>
      </c>
      <c r="CP21" s="7" t="e">
        <f t="shared" si="9"/>
        <v>#REF!</v>
      </c>
      <c r="CQ21" s="7" t="e">
        <f t="shared" si="10"/>
        <v>#REF!</v>
      </c>
      <c r="CR21" s="7" t="e">
        <f t="shared" si="11"/>
        <v>#REF!</v>
      </c>
      <c r="CS21" s="7" t="e">
        <f t="shared" si="12"/>
        <v>#REF!</v>
      </c>
      <c r="CT21" s="7"/>
      <c r="CU21" s="17" t="e">
        <f t="shared" si="13"/>
        <v>#REF!</v>
      </c>
    </row>
    <row r="22" spans="2:99" ht="26.25" customHeight="1" x14ac:dyDescent="0.15">
      <c r="B22" s="346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8"/>
      <c r="V22" s="348"/>
      <c r="W22" s="348"/>
      <c r="X22" s="348"/>
      <c r="Y22" s="348"/>
      <c r="Z22" s="348"/>
      <c r="AA22" s="348"/>
      <c r="AB22" s="349"/>
      <c r="AC22" s="349"/>
      <c r="AD22" s="349"/>
      <c r="AE22" s="349"/>
      <c r="AF22" s="349"/>
      <c r="AG22" s="349"/>
      <c r="AH22" s="349"/>
      <c r="AI22" s="349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1"/>
      <c r="BQ22" s="351"/>
      <c r="BR22" s="351"/>
      <c r="BS22" s="351"/>
      <c r="BT22" s="351"/>
      <c r="BU22" s="351"/>
      <c r="BV22" s="352"/>
      <c r="BW22" s="139" t="str">
        <f t="shared" si="3"/>
        <v/>
      </c>
      <c r="BX22" s="4"/>
      <c r="BZ22" s="16" t="str">
        <f t="shared" si="14"/>
        <v>□</v>
      </c>
      <c r="CA22" s="7" t="str">
        <f t="shared" si="15"/>
        <v>□</v>
      </c>
      <c r="CB22" s="7" t="str">
        <f t="shared" si="16"/>
        <v>□</v>
      </c>
      <c r="CC22" s="7" t="str">
        <f t="shared" si="17"/>
        <v>□</v>
      </c>
      <c r="CD22" s="7" t="str">
        <f t="shared" si="18"/>
        <v>□</v>
      </c>
      <c r="CE22" s="7" t="str">
        <f t="shared" si="19"/>
        <v>□</v>
      </c>
      <c r="CF22" s="7" t="str">
        <f t="shared" si="20"/>
        <v>□</v>
      </c>
      <c r="CG22" s="8" t="str">
        <f t="shared" si="21"/>
        <v>□</v>
      </c>
      <c r="CH22" s="16">
        <f t="shared" si="0"/>
        <v>0</v>
      </c>
      <c r="CI22" s="7">
        <f t="shared" si="1"/>
        <v>0</v>
      </c>
      <c r="CJ22" s="7">
        <f t="shared" si="2"/>
        <v>0</v>
      </c>
      <c r="CK22" s="17">
        <f t="shared" si="4"/>
        <v>0</v>
      </c>
      <c r="CL22" s="16" t="e">
        <f t="shared" si="5"/>
        <v>#REF!</v>
      </c>
      <c r="CM22" s="7" t="e">
        <f t="shared" si="6"/>
        <v>#REF!</v>
      </c>
      <c r="CN22" s="7" t="e">
        <f t="shared" si="7"/>
        <v>#REF!</v>
      </c>
      <c r="CO22" s="7" t="e">
        <f t="shared" si="8"/>
        <v>#REF!</v>
      </c>
      <c r="CP22" s="7" t="e">
        <f t="shared" si="9"/>
        <v>#REF!</v>
      </c>
      <c r="CQ22" s="7" t="e">
        <f t="shared" si="10"/>
        <v>#REF!</v>
      </c>
      <c r="CR22" s="7" t="e">
        <f t="shared" si="11"/>
        <v>#REF!</v>
      </c>
      <c r="CS22" s="7" t="e">
        <f t="shared" si="12"/>
        <v>#REF!</v>
      </c>
      <c r="CT22" s="7"/>
      <c r="CU22" s="17" t="e">
        <f t="shared" si="13"/>
        <v>#REF!</v>
      </c>
    </row>
    <row r="23" spans="2:99" ht="26.25" customHeight="1" x14ac:dyDescent="0.15">
      <c r="B23" s="346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7"/>
      <c r="Q23" s="347"/>
      <c r="R23" s="347"/>
      <c r="S23" s="347"/>
      <c r="T23" s="347"/>
      <c r="U23" s="348"/>
      <c r="V23" s="348"/>
      <c r="W23" s="348"/>
      <c r="X23" s="348"/>
      <c r="Y23" s="348"/>
      <c r="Z23" s="348"/>
      <c r="AA23" s="348"/>
      <c r="AB23" s="349"/>
      <c r="AC23" s="349"/>
      <c r="AD23" s="349"/>
      <c r="AE23" s="349"/>
      <c r="AF23" s="349"/>
      <c r="AG23" s="349"/>
      <c r="AH23" s="349"/>
      <c r="AI23" s="349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1"/>
      <c r="BQ23" s="351"/>
      <c r="BR23" s="351"/>
      <c r="BS23" s="351"/>
      <c r="BT23" s="351"/>
      <c r="BU23" s="351"/>
      <c r="BV23" s="352"/>
      <c r="BW23" s="139" t="str">
        <f t="shared" si="3"/>
        <v/>
      </c>
      <c r="BX23" s="4"/>
      <c r="BZ23" s="16" t="str">
        <f t="shared" si="14"/>
        <v>□</v>
      </c>
      <c r="CA23" s="7" t="str">
        <f t="shared" si="15"/>
        <v>□</v>
      </c>
      <c r="CB23" s="7" t="str">
        <f t="shared" si="16"/>
        <v>□</v>
      </c>
      <c r="CC23" s="7" t="str">
        <f t="shared" si="17"/>
        <v>□</v>
      </c>
      <c r="CD23" s="7" t="str">
        <f t="shared" si="18"/>
        <v>□</v>
      </c>
      <c r="CE23" s="7" t="str">
        <f t="shared" si="19"/>
        <v>□</v>
      </c>
      <c r="CF23" s="7" t="str">
        <f t="shared" si="20"/>
        <v>□</v>
      </c>
      <c r="CG23" s="8" t="str">
        <f t="shared" si="21"/>
        <v>□</v>
      </c>
      <c r="CH23" s="16">
        <f t="shared" si="0"/>
        <v>0</v>
      </c>
      <c r="CI23" s="7">
        <f t="shared" si="1"/>
        <v>0</v>
      </c>
      <c r="CJ23" s="7">
        <f t="shared" si="2"/>
        <v>0</v>
      </c>
      <c r="CK23" s="17">
        <f t="shared" si="4"/>
        <v>0</v>
      </c>
      <c r="CL23" s="16" t="e">
        <f t="shared" si="5"/>
        <v>#REF!</v>
      </c>
      <c r="CM23" s="7" t="e">
        <f t="shared" si="6"/>
        <v>#REF!</v>
      </c>
      <c r="CN23" s="7" t="e">
        <f t="shared" si="7"/>
        <v>#REF!</v>
      </c>
      <c r="CO23" s="7" t="e">
        <f t="shared" si="8"/>
        <v>#REF!</v>
      </c>
      <c r="CP23" s="7" t="e">
        <f t="shared" si="9"/>
        <v>#REF!</v>
      </c>
      <c r="CQ23" s="7" t="e">
        <f t="shared" si="10"/>
        <v>#REF!</v>
      </c>
      <c r="CR23" s="7" t="e">
        <f t="shared" si="11"/>
        <v>#REF!</v>
      </c>
      <c r="CS23" s="7" t="e">
        <f t="shared" si="12"/>
        <v>#REF!</v>
      </c>
      <c r="CT23" s="7"/>
      <c r="CU23" s="17" t="e">
        <f t="shared" si="13"/>
        <v>#REF!</v>
      </c>
    </row>
    <row r="24" spans="2:99" ht="26.25" customHeight="1" x14ac:dyDescent="0.15">
      <c r="B24" s="346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347"/>
      <c r="P24" s="347"/>
      <c r="Q24" s="347"/>
      <c r="R24" s="347"/>
      <c r="S24" s="347"/>
      <c r="T24" s="347"/>
      <c r="U24" s="348"/>
      <c r="V24" s="348"/>
      <c r="W24" s="348"/>
      <c r="X24" s="348"/>
      <c r="Y24" s="348"/>
      <c r="Z24" s="348"/>
      <c r="AA24" s="348"/>
      <c r="AB24" s="349"/>
      <c r="AC24" s="349"/>
      <c r="AD24" s="349"/>
      <c r="AE24" s="349"/>
      <c r="AF24" s="349"/>
      <c r="AG24" s="349"/>
      <c r="AH24" s="349"/>
      <c r="AI24" s="349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1"/>
      <c r="BQ24" s="351"/>
      <c r="BR24" s="351"/>
      <c r="BS24" s="351"/>
      <c r="BT24" s="351"/>
      <c r="BU24" s="351"/>
      <c r="BV24" s="352"/>
      <c r="BW24" s="139" t="str">
        <f t="shared" si="3"/>
        <v/>
      </c>
      <c r="BX24" s="4"/>
      <c r="BZ24" s="16" t="str">
        <f t="shared" si="14"/>
        <v>□</v>
      </c>
      <c r="CA24" s="7" t="str">
        <f t="shared" si="15"/>
        <v>□</v>
      </c>
      <c r="CB24" s="7" t="str">
        <f t="shared" si="16"/>
        <v>□</v>
      </c>
      <c r="CC24" s="7" t="str">
        <f t="shared" si="17"/>
        <v>□</v>
      </c>
      <c r="CD24" s="7" t="str">
        <f t="shared" si="18"/>
        <v>□</v>
      </c>
      <c r="CE24" s="7" t="str">
        <f t="shared" si="19"/>
        <v>□</v>
      </c>
      <c r="CF24" s="7" t="str">
        <f t="shared" si="20"/>
        <v>□</v>
      </c>
      <c r="CG24" s="8" t="str">
        <f t="shared" si="21"/>
        <v>□</v>
      </c>
      <c r="CH24" s="16">
        <f t="shared" si="0"/>
        <v>0</v>
      </c>
      <c r="CI24" s="7">
        <f t="shared" si="1"/>
        <v>0</v>
      </c>
      <c r="CJ24" s="7">
        <f t="shared" si="2"/>
        <v>0</v>
      </c>
      <c r="CK24" s="17">
        <f t="shared" si="4"/>
        <v>0</v>
      </c>
      <c r="CL24" s="16" t="e">
        <f t="shared" si="5"/>
        <v>#REF!</v>
      </c>
      <c r="CM24" s="7" t="e">
        <f t="shared" si="6"/>
        <v>#REF!</v>
      </c>
      <c r="CN24" s="7" t="e">
        <f t="shared" si="7"/>
        <v>#REF!</v>
      </c>
      <c r="CO24" s="7" t="e">
        <f t="shared" si="8"/>
        <v>#REF!</v>
      </c>
      <c r="CP24" s="7" t="e">
        <f t="shared" si="9"/>
        <v>#REF!</v>
      </c>
      <c r="CQ24" s="7" t="e">
        <f t="shared" si="10"/>
        <v>#REF!</v>
      </c>
      <c r="CR24" s="7" t="e">
        <f t="shared" si="11"/>
        <v>#REF!</v>
      </c>
      <c r="CS24" s="7" t="e">
        <f t="shared" si="12"/>
        <v>#REF!</v>
      </c>
      <c r="CT24" s="7"/>
      <c r="CU24" s="17" t="e">
        <f t="shared" si="13"/>
        <v>#REF!</v>
      </c>
    </row>
    <row r="25" spans="2:99" ht="26.25" customHeight="1" x14ac:dyDescent="0.15">
      <c r="B25" s="346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347"/>
      <c r="S25" s="347"/>
      <c r="T25" s="347"/>
      <c r="U25" s="348"/>
      <c r="V25" s="348"/>
      <c r="W25" s="348"/>
      <c r="X25" s="348"/>
      <c r="Y25" s="348"/>
      <c r="Z25" s="348"/>
      <c r="AA25" s="348"/>
      <c r="AB25" s="349"/>
      <c r="AC25" s="349"/>
      <c r="AD25" s="349"/>
      <c r="AE25" s="349"/>
      <c r="AF25" s="349"/>
      <c r="AG25" s="349"/>
      <c r="AH25" s="349"/>
      <c r="AI25" s="349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1"/>
      <c r="BQ25" s="351"/>
      <c r="BR25" s="351"/>
      <c r="BS25" s="351"/>
      <c r="BT25" s="351"/>
      <c r="BU25" s="351"/>
      <c r="BV25" s="352"/>
      <c r="BW25" s="139" t="str">
        <f t="shared" si="3"/>
        <v/>
      </c>
      <c r="BX25" s="4"/>
      <c r="BZ25" s="16" t="str">
        <f t="shared" si="14"/>
        <v>□</v>
      </c>
      <c r="CA25" s="7" t="str">
        <f t="shared" si="15"/>
        <v>□</v>
      </c>
      <c r="CB25" s="7" t="str">
        <f t="shared" si="16"/>
        <v>□</v>
      </c>
      <c r="CC25" s="7" t="str">
        <f t="shared" si="17"/>
        <v>□</v>
      </c>
      <c r="CD25" s="7" t="str">
        <f t="shared" si="18"/>
        <v>□</v>
      </c>
      <c r="CE25" s="7" t="str">
        <f t="shared" si="19"/>
        <v>□</v>
      </c>
      <c r="CF25" s="7" t="str">
        <f t="shared" si="20"/>
        <v>□</v>
      </c>
      <c r="CG25" s="8" t="str">
        <f t="shared" si="21"/>
        <v>□</v>
      </c>
      <c r="CH25" s="16">
        <f t="shared" si="0"/>
        <v>0</v>
      </c>
      <c r="CI25" s="7">
        <f t="shared" si="1"/>
        <v>0</v>
      </c>
      <c r="CJ25" s="7">
        <f t="shared" si="2"/>
        <v>0</v>
      </c>
      <c r="CK25" s="17">
        <f t="shared" si="4"/>
        <v>0</v>
      </c>
      <c r="CL25" s="16" t="e">
        <f t="shared" si="5"/>
        <v>#REF!</v>
      </c>
      <c r="CM25" s="7" t="e">
        <f t="shared" si="6"/>
        <v>#REF!</v>
      </c>
      <c r="CN25" s="7" t="e">
        <f t="shared" si="7"/>
        <v>#REF!</v>
      </c>
      <c r="CO25" s="7" t="e">
        <f t="shared" si="8"/>
        <v>#REF!</v>
      </c>
      <c r="CP25" s="7" t="e">
        <f t="shared" si="9"/>
        <v>#REF!</v>
      </c>
      <c r="CQ25" s="7" t="e">
        <f t="shared" si="10"/>
        <v>#REF!</v>
      </c>
      <c r="CR25" s="7" t="e">
        <f t="shared" si="11"/>
        <v>#REF!</v>
      </c>
      <c r="CS25" s="7" t="e">
        <f t="shared" si="12"/>
        <v>#REF!</v>
      </c>
      <c r="CT25" s="7"/>
      <c r="CU25" s="17" t="e">
        <f t="shared" si="13"/>
        <v>#REF!</v>
      </c>
    </row>
    <row r="26" spans="2:99" ht="26.25" customHeight="1" x14ac:dyDescent="0.15">
      <c r="B26" s="346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  <c r="S26" s="347"/>
      <c r="T26" s="347"/>
      <c r="U26" s="348"/>
      <c r="V26" s="348"/>
      <c r="W26" s="348"/>
      <c r="X26" s="348"/>
      <c r="Y26" s="348"/>
      <c r="Z26" s="348"/>
      <c r="AA26" s="348"/>
      <c r="AB26" s="349"/>
      <c r="AC26" s="349"/>
      <c r="AD26" s="349"/>
      <c r="AE26" s="349"/>
      <c r="AF26" s="349"/>
      <c r="AG26" s="349"/>
      <c r="AH26" s="349"/>
      <c r="AI26" s="349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1"/>
      <c r="BQ26" s="351"/>
      <c r="BR26" s="351"/>
      <c r="BS26" s="351"/>
      <c r="BT26" s="351"/>
      <c r="BU26" s="351"/>
      <c r="BV26" s="352"/>
      <c r="BW26" s="139" t="str">
        <f t="shared" si="3"/>
        <v/>
      </c>
      <c r="BX26" s="4"/>
      <c r="BZ26" s="16" t="str">
        <f t="shared" si="14"/>
        <v>□</v>
      </c>
      <c r="CA26" s="7" t="str">
        <f t="shared" si="15"/>
        <v>□</v>
      </c>
      <c r="CB26" s="7" t="str">
        <f t="shared" si="16"/>
        <v>□</v>
      </c>
      <c r="CC26" s="7" t="str">
        <f t="shared" si="17"/>
        <v>□</v>
      </c>
      <c r="CD26" s="7" t="str">
        <f t="shared" si="18"/>
        <v>□</v>
      </c>
      <c r="CE26" s="7" t="str">
        <f t="shared" si="19"/>
        <v>□</v>
      </c>
      <c r="CF26" s="7" t="str">
        <f t="shared" si="20"/>
        <v>□</v>
      </c>
      <c r="CG26" s="8" t="str">
        <f t="shared" si="21"/>
        <v>□</v>
      </c>
      <c r="CH26" s="16">
        <f t="shared" si="0"/>
        <v>0</v>
      </c>
      <c r="CI26" s="7">
        <f t="shared" si="1"/>
        <v>0</v>
      </c>
      <c r="CJ26" s="7">
        <f t="shared" si="2"/>
        <v>0</v>
      </c>
      <c r="CK26" s="17">
        <f t="shared" si="4"/>
        <v>0</v>
      </c>
      <c r="CL26" s="16" t="e">
        <f t="shared" si="5"/>
        <v>#REF!</v>
      </c>
      <c r="CM26" s="7" t="e">
        <f t="shared" si="6"/>
        <v>#REF!</v>
      </c>
      <c r="CN26" s="7" t="e">
        <f t="shared" si="7"/>
        <v>#REF!</v>
      </c>
      <c r="CO26" s="7" t="e">
        <f t="shared" si="8"/>
        <v>#REF!</v>
      </c>
      <c r="CP26" s="7" t="e">
        <f t="shared" si="9"/>
        <v>#REF!</v>
      </c>
      <c r="CQ26" s="7" t="e">
        <f t="shared" si="10"/>
        <v>#REF!</v>
      </c>
      <c r="CR26" s="7" t="e">
        <f t="shared" si="11"/>
        <v>#REF!</v>
      </c>
      <c r="CS26" s="7" t="e">
        <f t="shared" si="12"/>
        <v>#REF!</v>
      </c>
      <c r="CT26" s="7"/>
      <c r="CU26" s="17" t="e">
        <f t="shared" si="13"/>
        <v>#REF!</v>
      </c>
    </row>
    <row r="27" spans="2:99" ht="26.25" customHeight="1" x14ac:dyDescent="0.15">
      <c r="B27" s="346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7"/>
      <c r="O27" s="347"/>
      <c r="P27" s="347"/>
      <c r="Q27" s="347"/>
      <c r="R27" s="347"/>
      <c r="S27" s="347"/>
      <c r="T27" s="347"/>
      <c r="U27" s="348"/>
      <c r="V27" s="348"/>
      <c r="W27" s="348"/>
      <c r="X27" s="348"/>
      <c r="Y27" s="348"/>
      <c r="Z27" s="348"/>
      <c r="AA27" s="348"/>
      <c r="AB27" s="349"/>
      <c r="AC27" s="349"/>
      <c r="AD27" s="349"/>
      <c r="AE27" s="349"/>
      <c r="AF27" s="349"/>
      <c r="AG27" s="349"/>
      <c r="AH27" s="349"/>
      <c r="AI27" s="349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1"/>
      <c r="BQ27" s="351"/>
      <c r="BR27" s="351"/>
      <c r="BS27" s="351"/>
      <c r="BT27" s="351"/>
      <c r="BU27" s="351"/>
      <c r="BV27" s="352"/>
      <c r="BW27" s="139" t="str">
        <f t="shared" si="3"/>
        <v/>
      </c>
      <c r="BX27" s="4"/>
      <c r="BZ27" s="16" t="str">
        <f t="shared" si="14"/>
        <v>□</v>
      </c>
      <c r="CA27" s="7" t="str">
        <f t="shared" si="15"/>
        <v>□</v>
      </c>
      <c r="CB27" s="7" t="str">
        <f t="shared" si="16"/>
        <v>□</v>
      </c>
      <c r="CC27" s="7" t="str">
        <f t="shared" si="17"/>
        <v>□</v>
      </c>
      <c r="CD27" s="7" t="str">
        <f t="shared" si="18"/>
        <v>□</v>
      </c>
      <c r="CE27" s="7" t="str">
        <f t="shared" si="19"/>
        <v>□</v>
      </c>
      <c r="CF27" s="7" t="str">
        <f t="shared" si="20"/>
        <v>□</v>
      </c>
      <c r="CG27" s="8" t="str">
        <f t="shared" si="21"/>
        <v>□</v>
      </c>
      <c r="CH27" s="16">
        <f t="shared" si="0"/>
        <v>0</v>
      </c>
      <c r="CI27" s="7">
        <f t="shared" si="1"/>
        <v>0</v>
      </c>
      <c r="CJ27" s="7">
        <f t="shared" si="2"/>
        <v>0</v>
      </c>
      <c r="CK27" s="17">
        <f t="shared" si="4"/>
        <v>0</v>
      </c>
      <c r="CL27" s="16" t="e">
        <f t="shared" si="5"/>
        <v>#REF!</v>
      </c>
      <c r="CM27" s="7" t="e">
        <f t="shared" si="6"/>
        <v>#REF!</v>
      </c>
      <c r="CN27" s="7" t="e">
        <f t="shared" si="7"/>
        <v>#REF!</v>
      </c>
      <c r="CO27" s="7" t="e">
        <f t="shared" si="8"/>
        <v>#REF!</v>
      </c>
      <c r="CP27" s="7" t="e">
        <f t="shared" si="9"/>
        <v>#REF!</v>
      </c>
      <c r="CQ27" s="7" t="e">
        <f t="shared" si="10"/>
        <v>#REF!</v>
      </c>
      <c r="CR27" s="7" t="e">
        <f t="shared" si="11"/>
        <v>#REF!</v>
      </c>
      <c r="CS27" s="7" t="e">
        <f t="shared" si="12"/>
        <v>#REF!</v>
      </c>
      <c r="CT27" s="7"/>
      <c r="CU27" s="17" t="e">
        <f t="shared" si="13"/>
        <v>#REF!</v>
      </c>
    </row>
    <row r="28" spans="2:99" ht="26.25" customHeight="1" x14ac:dyDescent="0.15">
      <c r="B28" s="346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8"/>
      <c r="V28" s="348"/>
      <c r="W28" s="348"/>
      <c r="X28" s="348"/>
      <c r="Y28" s="348"/>
      <c r="Z28" s="348"/>
      <c r="AA28" s="348"/>
      <c r="AB28" s="349"/>
      <c r="AC28" s="349"/>
      <c r="AD28" s="349"/>
      <c r="AE28" s="349"/>
      <c r="AF28" s="349"/>
      <c r="AG28" s="349"/>
      <c r="AH28" s="349"/>
      <c r="AI28" s="349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1"/>
      <c r="BQ28" s="351"/>
      <c r="BR28" s="351"/>
      <c r="BS28" s="351"/>
      <c r="BT28" s="351"/>
      <c r="BU28" s="351"/>
      <c r="BV28" s="352"/>
      <c r="BW28" s="139" t="str">
        <f t="shared" si="3"/>
        <v/>
      </c>
      <c r="BX28" s="4"/>
      <c r="BZ28" s="16" t="str">
        <f t="shared" si="14"/>
        <v>□</v>
      </c>
      <c r="CA28" s="7" t="str">
        <f t="shared" si="15"/>
        <v>□</v>
      </c>
      <c r="CB28" s="7" t="str">
        <f t="shared" si="16"/>
        <v>□</v>
      </c>
      <c r="CC28" s="7" t="str">
        <f t="shared" si="17"/>
        <v>□</v>
      </c>
      <c r="CD28" s="7" t="str">
        <f t="shared" si="18"/>
        <v>□</v>
      </c>
      <c r="CE28" s="7" t="str">
        <f t="shared" si="19"/>
        <v>□</v>
      </c>
      <c r="CF28" s="7" t="str">
        <f t="shared" si="20"/>
        <v>□</v>
      </c>
      <c r="CG28" s="8" t="str">
        <f t="shared" si="21"/>
        <v>□</v>
      </c>
      <c r="CH28" s="16">
        <f t="shared" si="0"/>
        <v>0</v>
      </c>
      <c r="CI28" s="7">
        <f t="shared" si="1"/>
        <v>0</v>
      </c>
      <c r="CJ28" s="7">
        <f t="shared" si="2"/>
        <v>0</v>
      </c>
      <c r="CK28" s="17">
        <f t="shared" si="4"/>
        <v>0</v>
      </c>
      <c r="CL28" s="16" t="e">
        <f t="shared" si="5"/>
        <v>#REF!</v>
      </c>
      <c r="CM28" s="7" t="e">
        <f t="shared" si="6"/>
        <v>#REF!</v>
      </c>
      <c r="CN28" s="7" t="e">
        <f t="shared" si="7"/>
        <v>#REF!</v>
      </c>
      <c r="CO28" s="7" t="e">
        <f t="shared" si="8"/>
        <v>#REF!</v>
      </c>
      <c r="CP28" s="7" t="e">
        <f t="shared" si="9"/>
        <v>#REF!</v>
      </c>
      <c r="CQ28" s="7" t="e">
        <f t="shared" si="10"/>
        <v>#REF!</v>
      </c>
      <c r="CR28" s="7" t="e">
        <f t="shared" si="11"/>
        <v>#REF!</v>
      </c>
      <c r="CS28" s="7" t="e">
        <f t="shared" si="12"/>
        <v>#REF!</v>
      </c>
      <c r="CT28" s="7"/>
      <c r="CU28" s="17" t="e">
        <f t="shared" si="13"/>
        <v>#REF!</v>
      </c>
    </row>
    <row r="29" spans="2:99" ht="26.25" customHeight="1" x14ac:dyDescent="0.15">
      <c r="B29" s="346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  <c r="O29" s="347"/>
      <c r="P29" s="347"/>
      <c r="Q29" s="347"/>
      <c r="R29" s="347"/>
      <c r="S29" s="347"/>
      <c r="T29" s="347"/>
      <c r="U29" s="348"/>
      <c r="V29" s="348"/>
      <c r="W29" s="348"/>
      <c r="X29" s="348"/>
      <c r="Y29" s="348"/>
      <c r="Z29" s="348"/>
      <c r="AA29" s="348"/>
      <c r="AB29" s="349"/>
      <c r="AC29" s="349"/>
      <c r="AD29" s="349"/>
      <c r="AE29" s="349"/>
      <c r="AF29" s="349"/>
      <c r="AG29" s="349"/>
      <c r="AH29" s="349"/>
      <c r="AI29" s="349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1"/>
      <c r="BQ29" s="351"/>
      <c r="BR29" s="351"/>
      <c r="BS29" s="351"/>
      <c r="BT29" s="351"/>
      <c r="BU29" s="351"/>
      <c r="BV29" s="352"/>
      <c r="BW29" s="139" t="str">
        <f>IF(BZ29&amp;CA29&amp;CB29&amp;CC29&amp;CD29&amp;CE29&amp;CF29&amp;CG29="■■■■■■■■","",IF(BZ29&amp;CA29&amp;CB29&amp;CC29&amp;CD29&amp;CE29&amp;CF29&amp;CG29="□□□□□□□□","","未記入項目あり"))</f>
        <v/>
      </c>
      <c r="BX29" s="4"/>
      <c r="BZ29" s="16" t="str">
        <f>IF(B29="","□","■")</f>
        <v>□</v>
      </c>
      <c r="CA29" s="7" t="str">
        <f>IF(U29="","□","■")</f>
        <v>□</v>
      </c>
      <c r="CB29" s="7" t="str">
        <f>IF(AB29="","□","■")</f>
        <v>□</v>
      </c>
      <c r="CC29" s="7" t="str">
        <f>IF(AJ29="","□","■")</f>
        <v>□</v>
      </c>
      <c r="CD29" s="7" t="str">
        <f>IF(AR29="","□","■")</f>
        <v>□</v>
      </c>
      <c r="CE29" s="7" t="str">
        <f>IF(AZ29="","□","■")</f>
        <v>□</v>
      </c>
      <c r="CF29" s="7" t="str">
        <f>IF(BH29="","□","■")</f>
        <v>□</v>
      </c>
      <c r="CG29" s="8" t="str">
        <f>IF(BP29="","□","■")</f>
        <v>□</v>
      </c>
      <c r="CH29" s="16">
        <f t="shared" si="0"/>
        <v>0</v>
      </c>
      <c r="CI29" s="7">
        <f t="shared" si="1"/>
        <v>0</v>
      </c>
      <c r="CJ29" s="7">
        <f t="shared" si="2"/>
        <v>0</v>
      </c>
      <c r="CK29" s="17">
        <f t="shared" si="4"/>
        <v>0</v>
      </c>
      <c r="CL29" s="16" t="e">
        <f>IF(AB29&gt;=$CL$6,"OK","NG")</f>
        <v>#REF!</v>
      </c>
      <c r="CM29" s="7" t="e">
        <f>IF(AB29&lt;=$CM$6,"OK","NG")</f>
        <v>#REF!</v>
      </c>
      <c r="CN29" s="7" t="e">
        <f>IF(AJ29&gt;=$CN$6,"OK","NG")</f>
        <v>#REF!</v>
      </c>
      <c r="CO29" s="7" t="e">
        <f>IF(AJ29&lt;=$CO$6,"OK","NG")</f>
        <v>#REF!</v>
      </c>
      <c r="CP29" s="7" t="e">
        <f>IF(AZ29&gt;=$CP$6,"OK","NG")</f>
        <v>#REF!</v>
      </c>
      <c r="CQ29" s="7" t="e">
        <f>IF(AZ29&lt;=$CQ$6,"OK","NG")</f>
        <v>#REF!</v>
      </c>
      <c r="CR29" s="7" t="e">
        <f>IF(BH29&gt;=$CR$6,"OK","NG")</f>
        <v>#REF!</v>
      </c>
      <c r="CS29" s="7" t="e">
        <f>IF(BH29&lt;=$CS$6,"OK","NG")</f>
        <v>#REF!</v>
      </c>
      <c r="CT29" s="7"/>
      <c r="CU29" s="17" t="e">
        <f t="shared" si="13"/>
        <v>#REF!</v>
      </c>
    </row>
    <row r="30" spans="2:99" ht="26.25" customHeight="1" x14ac:dyDescent="0.15">
      <c r="B30" s="346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8"/>
      <c r="V30" s="348"/>
      <c r="W30" s="348"/>
      <c r="X30" s="348"/>
      <c r="Y30" s="348"/>
      <c r="Z30" s="348"/>
      <c r="AA30" s="348"/>
      <c r="AB30" s="349"/>
      <c r="AC30" s="349"/>
      <c r="AD30" s="349"/>
      <c r="AE30" s="349"/>
      <c r="AF30" s="349"/>
      <c r="AG30" s="349"/>
      <c r="AH30" s="349"/>
      <c r="AI30" s="349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1"/>
      <c r="BQ30" s="351"/>
      <c r="BR30" s="351"/>
      <c r="BS30" s="351"/>
      <c r="BT30" s="351"/>
      <c r="BU30" s="351"/>
      <c r="BV30" s="352"/>
      <c r="BW30" s="139" t="str">
        <f>IF(BZ30&amp;CA30&amp;CB30&amp;CC30&amp;CD30&amp;CE30&amp;CF30&amp;CG30="■■■■■■■■","",IF(BZ30&amp;CA30&amp;CB30&amp;CC30&amp;CD30&amp;CE30&amp;CF30&amp;CG30="□□□□□□□□","","未記入項目あり"))</f>
        <v/>
      </c>
      <c r="BX30" s="4"/>
      <c r="BZ30" s="16" t="str">
        <f>IF(B30="","□","■")</f>
        <v>□</v>
      </c>
      <c r="CA30" s="7" t="str">
        <f>IF(U30="","□","■")</f>
        <v>□</v>
      </c>
      <c r="CB30" s="7" t="str">
        <f>IF(AB30="","□","■")</f>
        <v>□</v>
      </c>
      <c r="CC30" s="7" t="str">
        <f>IF(AJ30="","□","■")</f>
        <v>□</v>
      </c>
      <c r="CD30" s="7" t="str">
        <f>IF(AR30="","□","■")</f>
        <v>□</v>
      </c>
      <c r="CE30" s="7" t="str">
        <f>IF(AZ30="","□","■")</f>
        <v>□</v>
      </c>
      <c r="CF30" s="7" t="str">
        <f>IF(BH30="","□","■")</f>
        <v>□</v>
      </c>
      <c r="CG30" s="8" t="str">
        <f>IF(BP30="","□","■")</f>
        <v>□</v>
      </c>
      <c r="CH30" s="16">
        <f t="shared" si="0"/>
        <v>0</v>
      </c>
      <c r="CI30" s="7">
        <f t="shared" si="1"/>
        <v>0</v>
      </c>
      <c r="CJ30" s="7">
        <f t="shared" si="2"/>
        <v>0</v>
      </c>
      <c r="CK30" s="17">
        <f t="shared" si="4"/>
        <v>0</v>
      </c>
      <c r="CL30" s="16" t="e">
        <f>IF(AB30&gt;=$CL$6,"OK","NG")</f>
        <v>#REF!</v>
      </c>
      <c r="CM30" s="7" t="e">
        <f>IF(AB30&lt;=$CM$6,"OK","NG")</f>
        <v>#REF!</v>
      </c>
      <c r="CN30" s="7" t="e">
        <f>IF(AJ30&gt;=$CN$6,"OK","NG")</f>
        <v>#REF!</v>
      </c>
      <c r="CO30" s="7" t="e">
        <f>IF(AJ30&lt;=$CO$6,"OK","NG")</f>
        <v>#REF!</v>
      </c>
      <c r="CP30" s="7" t="e">
        <f>IF(AZ30&gt;=$CP$6,"OK","NG")</f>
        <v>#REF!</v>
      </c>
      <c r="CQ30" s="7" t="e">
        <f>IF(AZ30&lt;=$CQ$6,"OK","NG")</f>
        <v>#REF!</v>
      </c>
      <c r="CR30" s="7" t="e">
        <f>IF(BH30&gt;=$CR$6,"OK","NG")</f>
        <v>#REF!</v>
      </c>
      <c r="CS30" s="7" t="e">
        <f>IF(BH30&lt;=$CS$6,"OK","NG")</f>
        <v>#REF!</v>
      </c>
      <c r="CT30" s="7"/>
      <c r="CU30" s="17" t="e">
        <f t="shared" si="13"/>
        <v>#REF!</v>
      </c>
    </row>
    <row r="31" spans="2:99" ht="26.25" customHeight="1" x14ac:dyDescent="0.15">
      <c r="B31" s="346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8"/>
      <c r="V31" s="348"/>
      <c r="W31" s="348"/>
      <c r="X31" s="348"/>
      <c r="Y31" s="348"/>
      <c r="Z31" s="348"/>
      <c r="AA31" s="348"/>
      <c r="AB31" s="349"/>
      <c r="AC31" s="349"/>
      <c r="AD31" s="349"/>
      <c r="AE31" s="349"/>
      <c r="AF31" s="349"/>
      <c r="AG31" s="349"/>
      <c r="AH31" s="349"/>
      <c r="AI31" s="349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1"/>
      <c r="BQ31" s="351"/>
      <c r="BR31" s="351"/>
      <c r="BS31" s="351"/>
      <c r="BT31" s="351"/>
      <c r="BU31" s="351"/>
      <c r="BV31" s="352"/>
      <c r="BW31" s="139" t="str">
        <f t="shared" si="3"/>
        <v/>
      </c>
      <c r="BX31" s="4"/>
      <c r="BZ31" s="16" t="str">
        <f t="shared" si="14"/>
        <v>□</v>
      </c>
      <c r="CA31" s="7" t="str">
        <f t="shared" si="15"/>
        <v>□</v>
      </c>
      <c r="CB31" s="7" t="str">
        <f t="shared" si="16"/>
        <v>□</v>
      </c>
      <c r="CC31" s="7" t="str">
        <f t="shared" si="17"/>
        <v>□</v>
      </c>
      <c r="CD31" s="7" t="str">
        <f t="shared" si="18"/>
        <v>□</v>
      </c>
      <c r="CE31" s="7" t="str">
        <f t="shared" si="19"/>
        <v>□</v>
      </c>
      <c r="CF31" s="7" t="str">
        <f t="shared" si="20"/>
        <v>□</v>
      </c>
      <c r="CG31" s="8" t="str">
        <f t="shared" si="21"/>
        <v>□</v>
      </c>
      <c r="CH31" s="16">
        <f t="shared" si="0"/>
        <v>0</v>
      </c>
      <c r="CI31" s="7">
        <f t="shared" si="1"/>
        <v>0</v>
      </c>
      <c r="CJ31" s="7">
        <f t="shared" si="2"/>
        <v>0</v>
      </c>
      <c r="CK31" s="17">
        <f t="shared" si="4"/>
        <v>0</v>
      </c>
      <c r="CL31" s="16" t="e">
        <f t="shared" si="5"/>
        <v>#REF!</v>
      </c>
      <c r="CM31" s="7" t="e">
        <f t="shared" si="6"/>
        <v>#REF!</v>
      </c>
      <c r="CN31" s="7" t="e">
        <f t="shared" si="7"/>
        <v>#REF!</v>
      </c>
      <c r="CO31" s="7" t="e">
        <f t="shared" si="8"/>
        <v>#REF!</v>
      </c>
      <c r="CP31" s="7" t="e">
        <f t="shared" si="9"/>
        <v>#REF!</v>
      </c>
      <c r="CQ31" s="7" t="e">
        <f t="shared" si="10"/>
        <v>#REF!</v>
      </c>
      <c r="CR31" s="7" t="e">
        <f t="shared" si="11"/>
        <v>#REF!</v>
      </c>
      <c r="CS31" s="7" t="e">
        <f t="shared" si="12"/>
        <v>#REF!</v>
      </c>
      <c r="CT31" s="7"/>
      <c r="CU31" s="17" t="e">
        <f t="shared" si="13"/>
        <v>#REF!</v>
      </c>
    </row>
    <row r="32" spans="2:99" ht="26.25" customHeight="1" x14ac:dyDescent="0.15">
      <c r="B32" s="346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7"/>
      <c r="O32" s="347"/>
      <c r="P32" s="347"/>
      <c r="Q32" s="347"/>
      <c r="R32" s="347"/>
      <c r="S32" s="347"/>
      <c r="T32" s="347"/>
      <c r="U32" s="348"/>
      <c r="V32" s="348"/>
      <c r="W32" s="348"/>
      <c r="X32" s="348"/>
      <c r="Y32" s="348"/>
      <c r="Z32" s="348"/>
      <c r="AA32" s="348"/>
      <c r="AB32" s="349"/>
      <c r="AC32" s="349"/>
      <c r="AD32" s="349"/>
      <c r="AE32" s="349"/>
      <c r="AF32" s="349"/>
      <c r="AG32" s="349"/>
      <c r="AH32" s="349"/>
      <c r="AI32" s="349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1"/>
      <c r="BQ32" s="351"/>
      <c r="BR32" s="351"/>
      <c r="BS32" s="351"/>
      <c r="BT32" s="351"/>
      <c r="BU32" s="351"/>
      <c r="BV32" s="352"/>
      <c r="BW32" s="139" t="str">
        <f>IF(BZ32&amp;CA32&amp;CB32&amp;CC32&amp;CD32&amp;CE32&amp;CF32&amp;CG32="■■■■■■■■","",IF(BZ32&amp;CA32&amp;CB32&amp;CC32&amp;CD32&amp;CE32&amp;CF32&amp;CG32="□□□□□□□□","","未記入項目あり"))</f>
        <v/>
      </c>
      <c r="BX32" s="4"/>
      <c r="BZ32" s="16" t="str">
        <f>IF(B32="","□","■")</f>
        <v>□</v>
      </c>
      <c r="CA32" s="7" t="str">
        <f>IF(U32="","□","■")</f>
        <v>□</v>
      </c>
      <c r="CB32" s="7" t="str">
        <f>IF(AB32="","□","■")</f>
        <v>□</v>
      </c>
      <c r="CC32" s="7" t="str">
        <f>IF(AJ32="","□","■")</f>
        <v>□</v>
      </c>
      <c r="CD32" s="7" t="str">
        <f>IF(AR32="","□","■")</f>
        <v>□</v>
      </c>
      <c r="CE32" s="7" t="str">
        <f>IF(AZ32="","□","■")</f>
        <v>□</v>
      </c>
      <c r="CF32" s="7" t="str">
        <f>IF(BH32="","□","■")</f>
        <v>□</v>
      </c>
      <c r="CG32" s="8" t="str">
        <f>IF(BP32="","□","■")</f>
        <v>□</v>
      </c>
      <c r="CH32" s="16">
        <f t="shared" si="0"/>
        <v>0</v>
      </c>
      <c r="CI32" s="7">
        <f t="shared" si="1"/>
        <v>0</v>
      </c>
      <c r="CJ32" s="7">
        <f t="shared" si="2"/>
        <v>0</v>
      </c>
      <c r="CK32" s="17">
        <f t="shared" si="4"/>
        <v>0</v>
      </c>
      <c r="CL32" s="16" t="e">
        <f>IF(AB32&gt;=$CL$6,"OK","NG")</f>
        <v>#REF!</v>
      </c>
      <c r="CM32" s="7" t="e">
        <f>IF(AB32&lt;=$CM$6,"OK","NG")</f>
        <v>#REF!</v>
      </c>
      <c r="CN32" s="7" t="e">
        <f>IF(AJ32&gt;=$CN$6,"OK","NG")</f>
        <v>#REF!</v>
      </c>
      <c r="CO32" s="7" t="e">
        <f>IF(AJ32&lt;=$CO$6,"OK","NG")</f>
        <v>#REF!</v>
      </c>
      <c r="CP32" s="7" t="e">
        <f>IF(AZ32&gt;=$CP$6,"OK","NG")</f>
        <v>#REF!</v>
      </c>
      <c r="CQ32" s="7" t="e">
        <f>IF(AZ32&lt;=$CQ$6,"OK","NG")</f>
        <v>#REF!</v>
      </c>
      <c r="CR32" s="7" t="e">
        <f>IF(BH32&gt;=$CR$6,"OK","NG")</f>
        <v>#REF!</v>
      </c>
      <c r="CS32" s="7" t="e">
        <f>IF(BH32&lt;=$CS$6,"OK","NG")</f>
        <v>#REF!</v>
      </c>
      <c r="CT32" s="7"/>
      <c r="CU32" s="17" t="e">
        <f t="shared" si="13"/>
        <v>#REF!</v>
      </c>
    </row>
    <row r="33" spans="2:99" ht="26.25" customHeight="1" x14ac:dyDescent="0.15">
      <c r="B33" s="346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8"/>
      <c r="V33" s="348"/>
      <c r="W33" s="348"/>
      <c r="X33" s="348"/>
      <c r="Y33" s="348"/>
      <c r="Z33" s="348"/>
      <c r="AA33" s="348"/>
      <c r="AB33" s="349"/>
      <c r="AC33" s="349"/>
      <c r="AD33" s="349"/>
      <c r="AE33" s="349"/>
      <c r="AF33" s="349"/>
      <c r="AG33" s="349"/>
      <c r="AH33" s="349"/>
      <c r="AI33" s="349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1"/>
      <c r="BQ33" s="351"/>
      <c r="BR33" s="351"/>
      <c r="BS33" s="351"/>
      <c r="BT33" s="351"/>
      <c r="BU33" s="351"/>
      <c r="BV33" s="352"/>
      <c r="BW33" s="139" t="str">
        <f>IF(BZ33&amp;CA33&amp;CB33&amp;CC33&amp;CD33&amp;CE33&amp;CF33&amp;CG33="■■■■■■■■","",IF(BZ33&amp;CA33&amp;CB33&amp;CC33&amp;CD33&amp;CE33&amp;CF33&amp;CG33="□□□□□□□□","","未記入項目あり"))</f>
        <v/>
      </c>
      <c r="BX33" s="4"/>
      <c r="BZ33" s="16" t="str">
        <f>IF(B33="","□","■")</f>
        <v>□</v>
      </c>
      <c r="CA33" s="7" t="str">
        <f>IF(U33="","□","■")</f>
        <v>□</v>
      </c>
      <c r="CB33" s="7" t="str">
        <f>IF(AB33="","□","■")</f>
        <v>□</v>
      </c>
      <c r="CC33" s="7" t="str">
        <f>IF(AJ33="","□","■")</f>
        <v>□</v>
      </c>
      <c r="CD33" s="7" t="str">
        <f>IF(AR33="","□","■")</f>
        <v>□</v>
      </c>
      <c r="CE33" s="7" t="str">
        <f>IF(AZ33="","□","■")</f>
        <v>□</v>
      </c>
      <c r="CF33" s="7" t="str">
        <f>IF(BH33="","□","■")</f>
        <v>□</v>
      </c>
      <c r="CG33" s="8" t="str">
        <f>IF(BP33="","□","■")</f>
        <v>□</v>
      </c>
      <c r="CH33" s="16">
        <f t="shared" si="0"/>
        <v>0</v>
      </c>
      <c r="CI33" s="7">
        <f t="shared" si="1"/>
        <v>0</v>
      </c>
      <c r="CJ33" s="7">
        <f t="shared" si="2"/>
        <v>0</v>
      </c>
      <c r="CK33" s="17">
        <f t="shared" si="4"/>
        <v>0</v>
      </c>
      <c r="CL33" s="16" t="e">
        <f>IF(AB33&gt;=$CL$6,"OK","NG")</f>
        <v>#REF!</v>
      </c>
      <c r="CM33" s="7" t="e">
        <f>IF(AB33&lt;=$CM$6,"OK","NG")</f>
        <v>#REF!</v>
      </c>
      <c r="CN33" s="7" t="e">
        <f>IF(AJ33&gt;=$CN$6,"OK","NG")</f>
        <v>#REF!</v>
      </c>
      <c r="CO33" s="7" t="e">
        <f>IF(AJ33&lt;=$CO$6,"OK","NG")</f>
        <v>#REF!</v>
      </c>
      <c r="CP33" s="7" t="e">
        <f>IF(AZ33&gt;=$CP$6,"OK","NG")</f>
        <v>#REF!</v>
      </c>
      <c r="CQ33" s="7" t="e">
        <f>IF(AZ33&lt;=$CQ$6,"OK","NG")</f>
        <v>#REF!</v>
      </c>
      <c r="CR33" s="7" t="e">
        <f>IF(BH33&gt;=$CR$6,"OK","NG")</f>
        <v>#REF!</v>
      </c>
      <c r="CS33" s="7" t="e">
        <f>IF(BH33&lt;=$CS$6,"OK","NG")</f>
        <v>#REF!</v>
      </c>
      <c r="CT33" s="7"/>
      <c r="CU33" s="17" t="e">
        <f t="shared" si="13"/>
        <v>#REF!</v>
      </c>
    </row>
    <row r="34" spans="2:99" ht="26.25" customHeight="1" x14ac:dyDescent="0.15">
      <c r="B34" s="346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8"/>
      <c r="V34" s="348"/>
      <c r="W34" s="348"/>
      <c r="X34" s="348"/>
      <c r="Y34" s="348"/>
      <c r="Z34" s="348"/>
      <c r="AA34" s="348"/>
      <c r="AB34" s="349"/>
      <c r="AC34" s="349"/>
      <c r="AD34" s="349"/>
      <c r="AE34" s="349"/>
      <c r="AF34" s="349"/>
      <c r="AG34" s="349"/>
      <c r="AH34" s="349"/>
      <c r="AI34" s="349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1"/>
      <c r="BQ34" s="351"/>
      <c r="BR34" s="351"/>
      <c r="BS34" s="351"/>
      <c r="BT34" s="351"/>
      <c r="BU34" s="351"/>
      <c r="BV34" s="352"/>
      <c r="BW34" s="139" t="str">
        <f>IF(BZ34&amp;CA34&amp;CB34&amp;CC34&amp;CD34&amp;CE34&amp;CF34&amp;CG34="■■■■■■■■","",IF(BZ34&amp;CA34&amp;CB34&amp;CC34&amp;CD34&amp;CE34&amp;CF34&amp;CG34="□□□□□□□□","","未記入項目あり"))</f>
        <v/>
      </c>
      <c r="BX34" s="4"/>
      <c r="BZ34" s="16" t="str">
        <f>IF(B34="","□","■")</f>
        <v>□</v>
      </c>
      <c r="CA34" s="7" t="str">
        <f>IF(U34="","□","■")</f>
        <v>□</v>
      </c>
      <c r="CB34" s="7" t="str">
        <f>IF(AB34="","□","■")</f>
        <v>□</v>
      </c>
      <c r="CC34" s="7" t="str">
        <f>IF(AJ34="","□","■")</f>
        <v>□</v>
      </c>
      <c r="CD34" s="7" t="str">
        <f>IF(AR34="","□","■")</f>
        <v>□</v>
      </c>
      <c r="CE34" s="7" t="str">
        <f>IF(AZ34="","□","■")</f>
        <v>□</v>
      </c>
      <c r="CF34" s="7" t="str">
        <f>IF(BH34="","□","■")</f>
        <v>□</v>
      </c>
      <c r="CG34" s="8" t="str">
        <f>IF(BP34="","□","■")</f>
        <v>□</v>
      </c>
      <c r="CH34" s="16">
        <f>IF(COUNTIF(CL34:CM34,"NG")=0,AB34,"")</f>
        <v>0</v>
      </c>
      <c r="CI34" s="7">
        <f>IF(COUNTIF(CN34:CO34,"NG")=0,AJ34,"")</f>
        <v>0</v>
      </c>
      <c r="CJ34" s="7">
        <f>IF(COUNTIF(CP34:CQ34,"NG")=0,AZ34,"")</f>
        <v>0</v>
      </c>
      <c r="CK34" s="17">
        <f>IF(COUNTIF(CR34:CS34,"NG")=0,BH34,"")</f>
        <v>0</v>
      </c>
      <c r="CL34" s="16" t="e">
        <f>IF(AB34&gt;=$CL$6,"OK","NG")</f>
        <v>#REF!</v>
      </c>
      <c r="CM34" s="7" t="e">
        <f>IF(AB34&lt;=$CM$6,"OK","NG")</f>
        <v>#REF!</v>
      </c>
      <c r="CN34" s="7" t="e">
        <f>IF(AJ34&gt;=$CN$6,"OK","NG")</f>
        <v>#REF!</v>
      </c>
      <c r="CO34" s="7" t="e">
        <f>IF(AJ34&lt;=$CO$6,"OK","NG")</f>
        <v>#REF!</v>
      </c>
      <c r="CP34" s="7" t="e">
        <f>IF(AZ34&gt;=$CP$6,"OK","NG")</f>
        <v>#REF!</v>
      </c>
      <c r="CQ34" s="7" t="e">
        <f>IF(AZ34&lt;=$CQ$6,"OK","NG")</f>
        <v>#REF!</v>
      </c>
      <c r="CR34" s="7" t="e">
        <f>IF(BH34&gt;=$CR$6,"OK","NG")</f>
        <v>#REF!</v>
      </c>
      <c r="CS34" s="7" t="e">
        <f>IF(BH34&lt;=$CS$6,"OK","NG")</f>
        <v>#REF!</v>
      </c>
      <c r="CT34" s="7"/>
      <c r="CU34" s="17" t="e">
        <f t="shared" si="13"/>
        <v>#REF!</v>
      </c>
    </row>
    <row r="35" spans="2:99" ht="26.25" customHeight="1" x14ac:dyDescent="0.15">
      <c r="B35" s="346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  <c r="Q35" s="347"/>
      <c r="R35" s="347"/>
      <c r="S35" s="347"/>
      <c r="T35" s="347"/>
      <c r="U35" s="348"/>
      <c r="V35" s="348"/>
      <c r="W35" s="348"/>
      <c r="X35" s="348"/>
      <c r="Y35" s="348"/>
      <c r="Z35" s="348"/>
      <c r="AA35" s="348"/>
      <c r="AB35" s="349"/>
      <c r="AC35" s="349"/>
      <c r="AD35" s="349"/>
      <c r="AE35" s="349"/>
      <c r="AF35" s="349"/>
      <c r="AG35" s="349"/>
      <c r="AH35" s="349"/>
      <c r="AI35" s="349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1"/>
      <c r="BQ35" s="351"/>
      <c r="BR35" s="351"/>
      <c r="BS35" s="351"/>
      <c r="BT35" s="351"/>
      <c r="BU35" s="351"/>
      <c r="BV35" s="352"/>
      <c r="BW35" s="139" t="str">
        <f>IF(BZ35&amp;CA35&amp;CB35&amp;CC35&amp;CD35&amp;CE35&amp;CF35&amp;CG35="■■■■■■■■","",IF(BZ35&amp;CA35&amp;CB35&amp;CC35&amp;CD35&amp;CE35&amp;CF35&amp;CG35="□□□□□□□□","","未記入項目あり"))</f>
        <v/>
      </c>
      <c r="BX35" s="4"/>
      <c r="BZ35" s="16" t="str">
        <f>IF(B35="","□","■")</f>
        <v>□</v>
      </c>
      <c r="CA35" s="7" t="str">
        <f>IF(U35="","□","■")</f>
        <v>□</v>
      </c>
      <c r="CB35" s="7" t="str">
        <f>IF(AB35="","□","■")</f>
        <v>□</v>
      </c>
      <c r="CC35" s="7" t="str">
        <f>IF(AJ35="","□","■")</f>
        <v>□</v>
      </c>
      <c r="CD35" s="7" t="str">
        <f>IF(AR35="","□","■")</f>
        <v>□</v>
      </c>
      <c r="CE35" s="7" t="str">
        <f>IF(AZ35="","□","■")</f>
        <v>□</v>
      </c>
      <c r="CF35" s="7" t="str">
        <f>IF(BH35="","□","■")</f>
        <v>□</v>
      </c>
      <c r="CG35" s="8" t="str">
        <f>IF(BP35="","□","■")</f>
        <v>□</v>
      </c>
      <c r="CH35" s="16">
        <f t="shared" si="0"/>
        <v>0</v>
      </c>
      <c r="CI35" s="7">
        <f t="shared" si="1"/>
        <v>0</v>
      </c>
      <c r="CJ35" s="7">
        <f t="shared" si="2"/>
        <v>0</v>
      </c>
      <c r="CK35" s="17">
        <f t="shared" si="4"/>
        <v>0</v>
      </c>
      <c r="CL35" s="16" t="e">
        <f>IF(AB35&gt;=$CL$6,"OK","NG")</f>
        <v>#REF!</v>
      </c>
      <c r="CM35" s="7" t="e">
        <f>IF(AB35&lt;=$CM$6,"OK","NG")</f>
        <v>#REF!</v>
      </c>
      <c r="CN35" s="7" t="e">
        <f>IF(AJ35&gt;=$CN$6,"OK","NG")</f>
        <v>#REF!</v>
      </c>
      <c r="CO35" s="7" t="e">
        <f>IF(AJ35&lt;=$CO$6,"OK","NG")</f>
        <v>#REF!</v>
      </c>
      <c r="CP35" s="7" t="e">
        <f>IF(AZ35&gt;=$CP$6,"OK","NG")</f>
        <v>#REF!</v>
      </c>
      <c r="CQ35" s="7" t="e">
        <f>IF(AZ35&lt;=$CQ$6,"OK","NG")</f>
        <v>#REF!</v>
      </c>
      <c r="CR35" s="7" t="e">
        <f>IF(BH35&gt;=$CR$6,"OK","NG")</f>
        <v>#REF!</v>
      </c>
      <c r="CS35" s="7" t="e">
        <f>IF(BH35&lt;=$CS$6,"OK","NG")</f>
        <v>#REF!</v>
      </c>
      <c r="CT35" s="7"/>
      <c r="CU35" s="17" t="e">
        <f t="shared" si="13"/>
        <v>#REF!</v>
      </c>
    </row>
    <row r="36" spans="2:99" ht="26.25" customHeight="1" thickBot="1" x14ac:dyDescent="0.2">
      <c r="B36" s="346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8"/>
      <c r="V36" s="348"/>
      <c r="W36" s="348"/>
      <c r="X36" s="348"/>
      <c r="Y36" s="348"/>
      <c r="Z36" s="348"/>
      <c r="AA36" s="348"/>
      <c r="AB36" s="349"/>
      <c r="AC36" s="349"/>
      <c r="AD36" s="349"/>
      <c r="AE36" s="349"/>
      <c r="AF36" s="349"/>
      <c r="AG36" s="349"/>
      <c r="AH36" s="349"/>
      <c r="AI36" s="349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1"/>
      <c r="BQ36" s="351"/>
      <c r="BR36" s="351"/>
      <c r="BS36" s="351"/>
      <c r="BT36" s="351"/>
      <c r="BU36" s="351"/>
      <c r="BV36" s="352"/>
      <c r="BW36" s="139" t="str">
        <f t="shared" si="3"/>
        <v/>
      </c>
      <c r="BX36" s="4"/>
      <c r="BZ36" s="18" t="str">
        <f>IF(B36="","□","■")</f>
        <v>□</v>
      </c>
      <c r="CA36" s="38" t="str">
        <f t="shared" si="15"/>
        <v>□</v>
      </c>
      <c r="CB36" s="38" t="str">
        <f>IF(AB36="","□","■")</f>
        <v>□</v>
      </c>
      <c r="CC36" s="38" t="str">
        <f>IF(AJ36="","□","■")</f>
        <v>□</v>
      </c>
      <c r="CD36" s="38" t="str">
        <f>IF(AR36="","□","■")</f>
        <v>□</v>
      </c>
      <c r="CE36" s="38" t="str">
        <f>IF(AZ36="","□","■")</f>
        <v>□</v>
      </c>
      <c r="CF36" s="38" t="str">
        <f>IF(BH36="","□","■")</f>
        <v>□</v>
      </c>
      <c r="CG36" s="39" t="str">
        <f>IF(BP36="","□","■")</f>
        <v>□</v>
      </c>
      <c r="CH36" s="18">
        <f t="shared" si="0"/>
        <v>0</v>
      </c>
      <c r="CI36" s="38">
        <f t="shared" si="1"/>
        <v>0</v>
      </c>
      <c r="CJ36" s="38">
        <f t="shared" si="2"/>
        <v>0</v>
      </c>
      <c r="CK36" s="19">
        <f t="shared" si="4"/>
        <v>0</v>
      </c>
      <c r="CL36" s="18" t="e">
        <f>IF(AB36&gt;=$CL$6,"OK","NG")</f>
        <v>#REF!</v>
      </c>
      <c r="CM36" s="38" t="e">
        <f>IF(AB36&lt;=$CM$6,"OK","NG")</f>
        <v>#REF!</v>
      </c>
      <c r="CN36" s="38" t="e">
        <f>IF(AJ36&gt;=$CN$6,"OK","NG")</f>
        <v>#REF!</v>
      </c>
      <c r="CO36" s="38" t="e">
        <f>IF(AJ36&lt;=$CO$6,"OK","NG")</f>
        <v>#REF!</v>
      </c>
      <c r="CP36" s="38" t="e">
        <f>IF(AZ36&gt;=$CP$6,"OK","NG")</f>
        <v>#REF!</v>
      </c>
      <c r="CQ36" s="38" t="e">
        <f>IF(AZ36&lt;=$CQ$6,"OK","NG")</f>
        <v>#REF!</v>
      </c>
      <c r="CR36" s="38" t="e">
        <f>IF(BH36&gt;=$CR$6,"OK","NG")</f>
        <v>#REF!</v>
      </c>
      <c r="CS36" s="38" t="e">
        <f>IF(BH36&lt;=$CS$6,"OK","NG")</f>
        <v>#REF!</v>
      </c>
      <c r="CT36" s="38"/>
      <c r="CU36" s="19" t="e">
        <f t="shared" si="13"/>
        <v>#REF!</v>
      </c>
    </row>
    <row r="37" spans="2:99" ht="30" hidden="1" customHeight="1" thickBot="1" x14ac:dyDescent="0.2">
      <c r="B37" s="354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6"/>
      <c r="V37" s="356"/>
      <c r="W37" s="356"/>
      <c r="X37" s="356"/>
      <c r="Y37" s="356"/>
      <c r="Z37" s="356"/>
      <c r="AA37" s="356"/>
      <c r="AB37" s="357"/>
      <c r="AC37" s="357"/>
      <c r="AD37" s="357"/>
      <c r="AE37" s="357"/>
      <c r="AF37" s="357"/>
      <c r="AG37" s="357"/>
      <c r="AH37" s="357"/>
      <c r="AI37" s="357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9"/>
      <c r="BQ37" s="359"/>
      <c r="BR37" s="359"/>
      <c r="BS37" s="359"/>
      <c r="BT37" s="359"/>
      <c r="BU37" s="359"/>
      <c r="BV37" s="360"/>
      <c r="BW37" s="139" t="str">
        <f t="shared" si="3"/>
        <v/>
      </c>
      <c r="BX37" s="4"/>
      <c r="BZ37" s="5" t="str">
        <f t="shared" si="14"/>
        <v>□</v>
      </c>
      <c r="CA37" s="5" t="str">
        <f t="shared" si="15"/>
        <v>□</v>
      </c>
      <c r="CB37" s="5" t="str">
        <f t="shared" si="16"/>
        <v>□</v>
      </c>
      <c r="CC37" s="5" t="str">
        <f t="shared" si="17"/>
        <v>□</v>
      </c>
      <c r="CD37" s="5" t="str">
        <f t="shared" si="18"/>
        <v>□</v>
      </c>
      <c r="CE37" s="5" t="str">
        <f t="shared" si="19"/>
        <v>□</v>
      </c>
      <c r="CF37" s="5" t="str">
        <f t="shared" si="20"/>
        <v>□</v>
      </c>
      <c r="CG37" s="5" t="str">
        <f t="shared" si="21"/>
        <v>□</v>
      </c>
      <c r="CH37" s="5">
        <f t="shared" si="0"/>
        <v>0</v>
      </c>
      <c r="CI37" s="5">
        <f t="shared" si="1"/>
        <v>0</v>
      </c>
      <c r="CJ37" s="5">
        <f t="shared" si="2"/>
        <v>0</v>
      </c>
      <c r="CK37" s="5">
        <f t="shared" si="4"/>
        <v>0</v>
      </c>
      <c r="CL37" s="5" t="e">
        <f t="shared" si="5"/>
        <v>#REF!</v>
      </c>
      <c r="CM37" s="5" t="e">
        <f t="shared" si="6"/>
        <v>#REF!</v>
      </c>
      <c r="CN37" s="5" t="e">
        <f t="shared" si="7"/>
        <v>#REF!</v>
      </c>
      <c r="CO37" s="5" t="e">
        <f t="shared" si="8"/>
        <v>#REF!</v>
      </c>
      <c r="CP37" s="5" t="e">
        <f t="shared" si="9"/>
        <v>#REF!</v>
      </c>
      <c r="CQ37" s="5" t="e">
        <f t="shared" si="10"/>
        <v>#REF!</v>
      </c>
      <c r="CR37" s="5" t="e">
        <f t="shared" si="11"/>
        <v>#REF!</v>
      </c>
      <c r="CS37" s="5" t="e">
        <f t="shared" si="12"/>
        <v>#REF!</v>
      </c>
      <c r="CU37" s="5" t="e">
        <f t="shared" si="13"/>
        <v>#REF!</v>
      </c>
    </row>
    <row r="38" spans="2:99" ht="18" customHeight="1" x14ac:dyDescent="0.15">
      <c r="B38" s="353" t="s">
        <v>200</v>
      </c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  <c r="AU38" s="353"/>
      <c r="AV38" s="353"/>
      <c r="AW38" s="353"/>
      <c r="AX38" s="353"/>
      <c r="AY38" s="353"/>
      <c r="AZ38" s="353"/>
      <c r="BA38" s="353"/>
      <c r="BB38" s="353"/>
      <c r="BC38" s="353"/>
      <c r="BD38" s="353"/>
      <c r="BE38" s="353"/>
      <c r="BF38" s="353"/>
      <c r="BG38" s="353"/>
      <c r="BH38" s="353"/>
      <c r="BI38" s="353"/>
      <c r="BJ38" s="353"/>
      <c r="BK38" s="353"/>
      <c r="BL38" s="353"/>
      <c r="BM38" s="353"/>
      <c r="BN38" s="353"/>
      <c r="BO38" s="353"/>
      <c r="BP38" s="353"/>
      <c r="BQ38" s="353"/>
      <c r="BR38" s="353"/>
      <c r="BS38" s="353"/>
      <c r="BT38" s="353"/>
      <c r="BU38" s="353"/>
      <c r="BV38" s="353"/>
      <c r="BW38" s="139" t="s">
        <v>201</v>
      </c>
      <c r="BX38" s="4"/>
    </row>
    <row r="39" spans="2:99" x14ac:dyDescent="0.15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39" t="s">
        <v>202</v>
      </c>
      <c r="BX39" s="4"/>
    </row>
    <row r="40" spans="2:99" x14ac:dyDescent="0.15"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39" t="s">
        <v>203</v>
      </c>
      <c r="BX40" s="4"/>
    </row>
  </sheetData>
  <sheetProtection formatRows="0"/>
  <mergeCells count="266">
    <mergeCell ref="B38:BV38"/>
    <mergeCell ref="B37:T37"/>
    <mergeCell ref="U37:AA37"/>
    <mergeCell ref="AB37:AI37"/>
    <mergeCell ref="AJ37:AQ37"/>
    <mergeCell ref="AR37:AY37"/>
    <mergeCell ref="AZ37:BG37"/>
    <mergeCell ref="B36:T36"/>
    <mergeCell ref="U36:AA36"/>
    <mergeCell ref="AB36:AI36"/>
    <mergeCell ref="AJ36:AQ36"/>
    <mergeCell ref="AR36:AY36"/>
    <mergeCell ref="AZ36:BG36"/>
    <mergeCell ref="BH36:BO36"/>
    <mergeCell ref="BP36:BV36"/>
    <mergeCell ref="BH37:BO37"/>
    <mergeCell ref="BP37:BV37"/>
    <mergeCell ref="B33:T33"/>
    <mergeCell ref="U33:AA33"/>
    <mergeCell ref="AB33:AI33"/>
    <mergeCell ref="AJ33:AQ33"/>
    <mergeCell ref="AR33:AY33"/>
    <mergeCell ref="AZ33:BG33"/>
    <mergeCell ref="BH33:BO33"/>
    <mergeCell ref="BP33:BV33"/>
    <mergeCell ref="B35:T35"/>
    <mergeCell ref="U35:AA35"/>
    <mergeCell ref="AB35:AI35"/>
    <mergeCell ref="AJ35:AQ35"/>
    <mergeCell ref="AR35:AY35"/>
    <mergeCell ref="AZ35:BG35"/>
    <mergeCell ref="BH35:BO35"/>
    <mergeCell ref="BP35:BV35"/>
    <mergeCell ref="BH34:BO34"/>
    <mergeCell ref="BP34:BV34"/>
    <mergeCell ref="B34:T34"/>
    <mergeCell ref="U34:AA34"/>
    <mergeCell ref="AB34:AI34"/>
    <mergeCell ref="AJ34:AQ34"/>
    <mergeCell ref="AR34:AY34"/>
    <mergeCell ref="AZ34:BG34"/>
    <mergeCell ref="B31:T31"/>
    <mergeCell ref="U31:AA31"/>
    <mergeCell ref="AB31:AI31"/>
    <mergeCell ref="AJ31:AQ31"/>
    <mergeCell ref="AR31:AY31"/>
    <mergeCell ref="AZ31:BG31"/>
    <mergeCell ref="BH31:BO31"/>
    <mergeCell ref="BP31:BV31"/>
    <mergeCell ref="B32:T32"/>
    <mergeCell ref="U32:AA32"/>
    <mergeCell ref="AB32:AI32"/>
    <mergeCell ref="AJ32:AQ32"/>
    <mergeCell ref="AR32:AY32"/>
    <mergeCell ref="AZ32:BG32"/>
    <mergeCell ref="BH32:BO32"/>
    <mergeCell ref="BP32:BV32"/>
    <mergeCell ref="B29:T29"/>
    <mergeCell ref="U29:AA29"/>
    <mergeCell ref="AB29:AI29"/>
    <mergeCell ref="AJ29:AQ29"/>
    <mergeCell ref="AR29:AY29"/>
    <mergeCell ref="AZ29:BG29"/>
    <mergeCell ref="BH29:BO29"/>
    <mergeCell ref="BP29:BV29"/>
    <mergeCell ref="B30:T30"/>
    <mergeCell ref="U30:AA30"/>
    <mergeCell ref="AB30:AI30"/>
    <mergeCell ref="AJ30:AQ30"/>
    <mergeCell ref="AR30:AY30"/>
    <mergeCell ref="AZ30:BG30"/>
    <mergeCell ref="BH30:BO30"/>
    <mergeCell ref="BP30:BV30"/>
    <mergeCell ref="B27:T27"/>
    <mergeCell ref="U27:AA27"/>
    <mergeCell ref="AB27:AI27"/>
    <mergeCell ref="AJ27:AQ27"/>
    <mergeCell ref="AR27:AY27"/>
    <mergeCell ref="AZ27:BG27"/>
    <mergeCell ref="BH27:BO27"/>
    <mergeCell ref="BP27:BV27"/>
    <mergeCell ref="B28:T28"/>
    <mergeCell ref="U28:AA28"/>
    <mergeCell ref="AB28:AI28"/>
    <mergeCell ref="AJ28:AQ28"/>
    <mergeCell ref="AR28:AY28"/>
    <mergeCell ref="AZ28:BG28"/>
    <mergeCell ref="BH28:BO28"/>
    <mergeCell ref="BP28:BV28"/>
    <mergeCell ref="B25:T25"/>
    <mergeCell ref="U25:AA25"/>
    <mergeCell ref="AB25:AI25"/>
    <mergeCell ref="AJ25:AQ25"/>
    <mergeCell ref="AR25:AY25"/>
    <mergeCell ref="AZ25:BG25"/>
    <mergeCell ref="BH25:BO25"/>
    <mergeCell ref="BP25:BV25"/>
    <mergeCell ref="B26:T26"/>
    <mergeCell ref="U26:AA26"/>
    <mergeCell ref="AB26:AI26"/>
    <mergeCell ref="AJ26:AQ26"/>
    <mergeCell ref="AR26:AY26"/>
    <mergeCell ref="AZ26:BG26"/>
    <mergeCell ref="BH26:BO26"/>
    <mergeCell ref="BP26:BV26"/>
    <mergeCell ref="B23:T23"/>
    <mergeCell ref="U23:AA23"/>
    <mergeCell ref="AB23:AI23"/>
    <mergeCell ref="AJ23:AQ23"/>
    <mergeCell ref="AR23:AY23"/>
    <mergeCell ref="AZ23:BG23"/>
    <mergeCell ref="BH23:BO23"/>
    <mergeCell ref="BP23:BV23"/>
    <mergeCell ref="B24:T24"/>
    <mergeCell ref="U24:AA24"/>
    <mergeCell ref="AB24:AI24"/>
    <mergeCell ref="AJ24:AQ24"/>
    <mergeCell ref="AR24:AY24"/>
    <mergeCell ref="AZ24:BG24"/>
    <mergeCell ref="BH24:BO24"/>
    <mergeCell ref="BP24:BV24"/>
    <mergeCell ref="B21:T21"/>
    <mergeCell ref="U21:AA21"/>
    <mergeCell ref="AB21:AI21"/>
    <mergeCell ref="AJ21:AQ21"/>
    <mergeCell ref="AR21:AY21"/>
    <mergeCell ref="AZ21:BG21"/>
    <mergeCell ref="BH21:BO21"/>
    <mergeCell ref="BP21:BV21"/>
    <mergeCell ref="B22:T22"/>
    <mergeCell ref="U22:AA22"/>
    <mergeCell ref="AB22:AI22"/>
    <mergeCell ref="AJ22:AQ22"/>
    <mergeCell ref="AR22:AY22"/>
    <mergeCell ref="AZ22:BG22"/>
    <mergeCell ref="BH22:BO22"/>
    <mergeCell ref="BP22:BV22"/>
    <mergeCell ref="B19:T19"/>
    <mergeCell ref="U19:AA19"/>
    <mergeCell ref="AB19:AI19"/>
    <mergeCell ref="AJ19:AQ19"/>
    <mergeCell ref="AR19:AY19"/>
    <mergeCell ref="AZ19:BG19"/>
    <mergeCell ref="BH19:BO19"/>
    <mergeCell ref="BP19:BV19"/>
    <mergeCell ref="B20:T20"/>
    <mergeCell ref="U20:AA20"/>
    <mergeCell ref="AB20:AI20"/>
    <mergeCell ref="AJ20:AQ20"/>
    <mergeCell ref="AR20:AY20"/>
    <mergeCell ref="AZ20:BG20"/>
    <mergeCell ref="BH20:BO20"/>
    <mergeCell ref="BP20:BV20"/>
    <mergeCell ref="B17:T17"/>
    <mergeCell ref="U17:AA17"/>
    <mergeCell ref="AB17:AI17"/>
    <mergeCell ref="AJ17:AQ17"/>
    <mergeCell ref="AR17:AY17"/>
    <mergeCell ref="AZ17:BG17"/>
    <mergeCell ref="BH17:BO17"/>
    <mergeCell ref="BP17:BV17"/>
    <mergeCell ref="B18:T18"/>
    <mergeCell ref="U18:AA18"/>
    <mergeCell ref="AB18:AI18"/>
    <mergeCell ref="AJ18:AQ18"/>
    <mergeCell ref="AR18:AY18"/>
    <mergeCell ref="AZ18:BG18"/>
    <mergeCell ref="BH18:BO18"/>
    <mergeCell ref="BP18:BV18"/>
    <mergeCell ref="B15:T15"/>
    <mergeCell ref="U15:AA15"/>
    <mergeCell ref="AB15:AI15"/>
    <mergeCell ref="AJ15:AQ15"/>
    <mergeCell ref="AR15:AY15"/>
    <mergeCell ref="AZ15:BG15"/>
    <mergeCell ref="BH15:BO15"/>
    <mergeCell ref="BP15:BV15"/>
    <mergeCell ref="B16:T16"/>
    <mergeCell ref="U16:AA16"/>
    <mergeCell ref="AB16:AI16"/>
    <mergeCell ref="AJ16:AQ16"/>
    <mergeCell ref="AR16:AY16"/>
    <mergeCell ref="AZ16:BG16"/>
    <mergeCell ref="BH16:BO16"/>
    <mergeCell ref="BP16:BV16"/>
    <mergeCell ref="B13:T13"/>
    <mergeCell ref="U13:AA13"/>
    <mergeCell ref="AB13:AI13"/>
    <mergeCell ref="AJ13:AQ13"/>
    <mergeCell ref="AR13:AY13"/>
    <mergeCell ref="AZ13:BG13"/>
    <mergeCell ref="BH13:BO13"/>
    <mergeCell ref="BP13:BV13"/>
    <mergeCell ref="B14:T14"/>
    <mergeCell ref="U14:AA14"/>
    <mergeCell ref="AB14:AI14"/>
    <mergeCell ref="AJ14:AQ14"/>
    <mergeCell ref="AR14:AY14"/>
    <mergeCell ref="AZ14:BG14"/>
    <mergeCell ref="BH14:BO14"/>
    <mergeCell ref="BP14:BV14"/>
    <mergeCell ref="B11:T11"/>
    <mergeCell ref="U11:AA11"/>
    <mergeCell ref="AB11:AI11"/>
    <mergeCell ref="AJ11:AQ11"/>
    <mergeCell ref="AR11:AY11"/>
    <mergeCell ref="AZ11:BG11"/>
    <mergeCell ref="BH11:BO11"/>
    <mergeCell ref="BP11:BV11"/>
    <mergeCell ref="B12:T12"/>
    <mergeCell ref="U12:AA12"/>
    <mergeCell ref="AB12:AI12"/>
    <mergeCell ref="AJ12:AQ12"/>
    <mergeCell ref="AR12:AY12"/>
    <mergeCell ref="AZ12:BG12"/>
    <mergeCell ref="BH12:BO12"/>
    <mergeCell ref="BP12:BV12"/>
    <mergeCell ref="BP9:BV9"/>
    <mergeCell ref="B10:T10"/>
    <mergeCell ref="U10:AA10"/>
    <mergeCell ref="AB10:AI10"/>
    <mergeCell ref="AJ10:AQ10"/>
    <mergeCell ref="AR10:AY10"/>
    <mergeCell ref="AZ10:BG10"/>
    <mergeCell ref="BH10:BO10"/>
    <mergeCell ref="BP10:BV10"/>
    <mergeCell ref="B9:T9"/>
    <mergeCell ref="U9:AA9"/>
    <mergeCell ref="AB9:AI9"/>
    <mergeCell ref="AJ9:AQ9"/>
    <mergeCell ref="AR9:AY9"/>
    <mergeCell ref="AZ9:BG9"/>
    <mergeCell ref="BH9:BO9"/>
    <mergeCell ref="BZ5:CG5"/>
    <mergeCell ref="CH5:CH6"/>
    <mergeCell ref="CI5:CI6"/>
    <mergeCell ref="CJ5:CJ6"/>
    <mergeCell ref="CK5:CK6"/>
    <mergeCell ref="BP6:BV6"/>
    <mergeCell ref="B8:T8"/>
    <mergeCell ref="U8:AA8"/>
    <mergeCell ref="AB8:AI8"/>
    <mergeCell ref="AJ8:AQ8"/>
    <mergeCell ref="AR8:AY8"/>
    <mergeCell ref="AZ8:BG8"/>
    <mergeCell ref="BH8:BO8"/>
    <mergeCell ref="BP8:BV8"/>
    <mergeCell ref="B5:T6"/>
    <mergeCell ref="U5:AA6"/>
    <mergeCell ref="AB5:AI5"/>
    <mergeCell ref="AJ5:AQ6"/>
    <mergeCell ref="AR5:AY6"/>
    <mergeCell ref="AZ5:BG6"/>
    <mergeCell ref="BH5:BO6"/>
    <mergeCell ref="AB6:AI6"/>
    <mergeCell ref="BP5:BV5"/>
    <mergeCell ref="B2:K2"/>
    <mergeCell ref="AL2:BV2"/>
    <mergeCell ref="AL3:AX3"/>
    <mergeCell ref="AY3:BV3"/>
    <mergeCell ref="BP4:BV4"/>
    <mergeCell ref="L2:AK2"/>
    <mergeCell ref="B3:T3"/>
    <mergeCell ref="U3:AK3"/>
    <mergeCell ref="BM4:BO4"/>
    <mergeCell ref="B4:BL4"/>
  </mergeCells>
  <phoneticPr fontId="11"/>
  <conditionalFormatting sqref="BH37">
    <cfRule type="cellIs" dxfId="242" priority="603" stopIfTrue="1" operator="notEqual">
      <formula>CK37</formula>
    </cfRule>
  </conditionalFormatting>
  <conditionalFormatting sqref="AJ37:AL37">
    <cfRule type="cellIs" dxfId="241" priority="602" stopIfTrue="1" operator="notEqual">
      <formula>CI37</formula>
    </cfRule>
  </conditionalFormatting>
  <conditionalFormatting sqref="AZ37:BA37">
    <cfRule type="cellIs" dxfId="240" priority="601" stopIfTrue="1" operator="notEqual">
      <formula>CJ37</formula>
    </cfRule>
  </conditionalFormatting>
  <conditionalFormatting sqref="AB37:AI37">
    <cfRule type="cellIs" dxfId="239" priority="600" stopIfTrue="1" operator="notEqual">
      <formula>CH37</formula>
    </cfRule>
  </conditionalFormatting>
  <conditionalFormatting sqref="BP37:BV37">
    <cfRule type="cellIs" dxfId="238" priority="599" stopIfTrue="1" operator="notEqual">
      <formula>CU37</formula>
    </cfRule>
  </conditionalFormatting>
  <conditionalFormatting sqref="AB37">
    <cfRule type="cellIs" dxfId="237" priority="575" stopIfTrue="1" operator="notEqual">
      <formula>CH37</formula>
    </cfRule>
  </conditionalFormatting>
  <conditionalFormatting sqref="BB37:BG37">
    <cfRule type="cellIs" dxfId="236" priority="574" stopIfTrue="1" operator="notEqual">
      <formula>CJ37</formula>
    </cfRule>
  </conditionalFormatting>
  <conditionalFormatting sqref="BH37">
    <cfRule type="cellIs" dxfId="235" priority="573" stopIfTrue="1" operator="notEqual">
      <formula>CK37</formula>
    </cfRule>
  </conditionalFormatting>
  <conditionalFormatting sqref="AJ37:AL37">
    <cfRule type="cellIs" dxfId="234" priority="572" stopIfTrue="1" operator="notEqual">
      <formula>CI37</formula>
    </cfRule>
  </conditionalFormatting>
  <conditionalFormatting sqref="AZ37:BA37">
    <cfRule type="cellIs" dxfId="233" priority="571" stopIfTrue="1" operator="notEqual">
      <formula>CJ37</formula>
    </cfRule>
  </conditionalFormatting>
  <conditionalFormatting sqref="BH37">
    <cfRule type="cellIs" dxfId="232" priority="570" stopIfTrue="1" operator="notEqual">
      <formula>CK37</formula>
    </cfRule>
  </conditionalFormatting>
  <conditionalFormatting sqref="AJ37:AL37">
    <cfRule type="cellIs" dxfId="231" priority="569" stopIfTrue="1" operator="notEqual">
      <formula>CI37</formula>
    </cfRule>
  </conditionalFormatting>
  <conditionalFormatting sqref="AZ37:BA37">
    <cfRule type="cellIs" dxfId="230" priority="568" stopIfTrue="1" operator="notEqual">
      <formula>CJ37</formula>
    </cfRule>
  </conditionalFormatting>
  <conditionalFormatting sqref="AB37:AI37">
    <cfRule type="cellIs" dxfId="229" priority="567" stopIfTrue="1" operator="notEqual">
      <formula>CH37</formula>
    </cfRule>
  </conditionalFormatting>
  <conditionalFormatting sqref="BP37:BV37">
    <cfRule type="cellIs" dxfId="228" priority="566" stopIfTrue="1" operator="notEqual">
      <formula>CU37</formula>
    </cfRule>
  </conditionalFormatting>
  <conditionalFormatting sqref="BH37">
    <cfRule type="cellIs" dxfId="227" priority="565" stopIfTrue="1" operator="notEqual">
      <formula>CK37</formula>
    </cfRule>
  </conditionalFormatting>
  <conditionalFormatting sqref="AJ37:AL37">
    <cfRule type="cellIs" dxfId="226" priority="564" stopIfTrue="1" operator="notEqual">
      <formula>CI37</formula>
    </cfRule>
  </conditionalFormatting>
  <conditionalFormatting sqref="AZ37:BA37">
    <cfRule type="cellIs" dxfId="225" priority="563" stopIfTrue="1" operator="notEqual">
      <formula>CJ37</formula>
    </cfRule>
  </conditionalFormatting>
  <conditionalFormatting sqref="AB37:AI37">
    <cfRule type="cellIs" dxfId="224" priority="562" stopIfTrue="1" operator="notEqual">
      <formula>CH37</formula>
    </cfRule>
  </conditionalFormatting>
  <conditionalFormatting sqref="BP37:BV37">
    <cfRule type="cellIs" dxfId="223" priority="561" stopIfTrue="1" operator="notEqual">
      <formula>CU37</formula>
    </cfRule>
  </conditionalFormatting>
  <conditionalFormatting sqref="BH37">
    <cfRule type="cellIs" dxfId="222" priority="560" stopIfTrue="1" operator="notEqual">
      <formula>CK37</formula>
    </cfRule>
  </conditionalFormatting>
  <conditionalFormatting sqref="AJ37:AL37">
    <cfRule type="cellIs" dxfId="221" priority="559" stopIfTrue="1" operator="notEqual">
      <formula>CI37</formula>
    </cfRule>
  </conditionalFormatting>
  <conditionalFormatting sqref="AZ37:BA37">
    <cfRule type="cellIs" dxfId="220" priority="558" stopIfTrue="1" operator="notEqual">
      <formula>CJ37</formula>
    </cfRule>
  </conditionalFormatting>
  <conditionalFormatting sqref="AB37:AI37">
    <cfRule type="cellIs" dxfId="219" priority="557" stopIfTrue="1" operator="notEqual">
      <formula>CH37</formula>
    </cfRule>
  </conditionalFormatting>
  <conditionalFormatting sqref="BP37:BV37">
    <cfRule type="cellIs" dxfId="218" priority="556" stopIfTrue="1" operator="notEqual">
      <formula>CU37</formula>
    </cfRule>
  </conditionalFormatting>
  <conditionalFormatting sqref="BH37">
    <cfRule type="cellIs" dxfId="217" priority="440" stopIfTrue="1" operator="notEqual">
      <formula>CK37</formula>
    </cfRule>
  </conditionalFormatting>
  <conditionalFormatting sqref="AJ37:AL37">
    <cfRule type="cellIs" dxfId="216" priority="439" stopIfTrue="1" operator="notEqual">
      <formula>CI37</formula>
    </cfRule>
  </conditionalFormatting>
  <conditionalFormatting sqref="AZ37:BA37">
    <cfRule type="cellIs" dxfId="215" priority="438" stopIfTrue="1" operator="notEqual">
      <formula>CJ37</formula>
    </cfRule>
  </conditionalFormatting>
  <conditionalFormatting sqref="AB37:AI37">
    <cfRule type="cellIs" dxfId="214" priority="437" stopIfTrue="1" operator="notEqual">
      <formula>CH37</formula>
    </cfRule>
  </conditionalFormatting>
  <conditionalFormatting sqref="BP37:BV37">
    <cfRule type="cellIs" dxfId="213" priority="436" stopIfTrue="1" operator="notEqual">
      <formula>CU37</formula>
    </cfRule>
  </conditionalFormatting>
  <conditionalFormatting sqref="AB37">
    <cfRule type="cellIs" dxfId="212" priority="412" stopIfTrue="1" operator="notEqual">
      <formula>CH37</formula>
    </cfRule>
  </conditionalFormatting>
  <conditionalFormatting sqref="BB37:BG37">
    <cfRule type="cellIs" dxfId="211" priority="411" stopIfTrue="1" operator="notEqual">
      <formula>CJ37</formula>
    </cfRule>
  </conditionalFormatting>
  <conditionalFormatting sqref="BH37">
    <cfRule type="cellIs" dxfId="210" priority="410" stopIfTrue="1" operator="notEqual">
      <formula>CK37</formula>
    </cfRule>
  </conditionalFormatting>
  <conditionalFormatting sqref="AJ37:AL37">
    <cfRule type="cellIs" dxfId="209" priority="409" stopIfTrue="1" operator="notEqual">
      <formula>CI37</formula>
    </cfRule>
  </conditionalFormatting>
  <conditionalFormatting sqref="AZ37:BA37">
    <cfRule type="cellIs" dxfId="208" priority="408" stopIfTrue="1" operator="notEqual">
      <formula>CJ37</formula>
    </cfRule>
  </conditionalFormatting>
  <conditionalFormatting sqref="BH37">
    <cfRule type="cellIs" dxfId="207" priority="407" stopIfTrue="1" operator="notEqual">
      <formula>CK37</formula>
    </cfRule>
  </conditionalFormatting>
  <conditionalFormatting sqref="AJ37:AL37">
    <cfRule type="cellIs" dxfId="206" priority="406" stopIfTrue="1" operator="notEqual">
      <formula>CI37</formula>
    </cfRule>
  </conditionalFormatting>
  <conditionalFormatting sqref="AZ37:BA37">
    <cfRule type="cellIs" dxfId="205" priority="405" stopIfTrue="1" operator="notEqual">
      <formula>CJ37</formula>
    </cfRule>
  </conditionalFormatting>
  <conditionalFormatting sqref="AB37:AI37">
    <cfRule type="cellIs" dxfId="204" priority="404" stopIfTrue="1" operator="notEqual">
      <formula>CH37</formula>
    </cfRule>
  </conditionalFormatting>
  <conditionalFormatting sqref="BP37:BV37">
    <cfRule type="cellIs" dxfId="203" priority="403" stopIfTrue="1" operator="notEqual">
      <formula>CU37</formula>
    </cfRule>
  </conditionalFormatting>
  <conditionalFormatting sqref="BH37">
    <cfRule type="cellIs" dxfId="202" priority="402" stopIfTrue="1" operator="notEqual">
      <formula>CK37</formula>
    </cfRule>
  </conditionalFormatting>
  <conditionalFormatting sqref="AJ37:AL37">
    <cfRule type="cellIs" dxfId="201" priority="401" stopIfTrue="1" operator="notEqual">
      <formula>CI37</formula>
    </cfRule>
  </conditionalFormatting>
  <conditionalFormatting sqref="AZ37:BA37">
    <cfRule type="cellIs" dxfId="200" priority="400" stopIfTrue="1" operator="notEqual">
      <formula>CJ37</formula>
    </cfRule>
  </conditionalFormatting>
  <conditionalFormatting sqref="AB37:AI37">
    <cfRule type="cellIs" dxfId="199" priority="399" stopIfTrue="1" operator="notEqual">
      <formula>CH37</formula>
    </cfRule>
  </conditionalFormatting>
  <conditionalFormatting sqref="BP37:BV37">
    <cfRule type="cellIs" dxfId="198" priority="398" stopIfTrue="1" operator="notEqual">
      <formula>CU37</formula>
    </cfRule>
  </conditionalFormatting>
  <conditionalFormatting sqref="BH37">
    <cfRule type="cellIs" dxfId="197" priority="397" stopIfTrue="1" operator="notEqual">
      <formula>CK37</formula>
    </cfRule>
  </conditionalFormatting>
  <conditionalFormatting sqref="AJ37:AL37">
    <cfRule type="cellIs" dxfId="196" priority="396" stopIfTrue="1" operator="notEqual">
      <formula>CI37</formula>
    </cfRule>
  </conditionalFormatting>
  <conditionalFormatting sqref="AZ37:BA37">
    <cfRule type="cellIs" dxfId="195" priority="395" stopIfTrue="1" operator="notEqual">
      <formula>CJ37</formula>
    </cfRule>
  </conditionalFormatting>
  <conditionalFormatting sqref="AB37:AI37">
    <cfRule type="cellIs" dxfId="194" priority="394" stopIfTrue="1" operator="notEqual">
      <formula>CH37</formula>
    </cfRule>
  </conditionalFormatting>
  <conditionalFormatting sqref="BP37:BV37">
    <cfRule type="cellIs" dxfId="193" priority="393" stopIfTrue="1" operator="notEqual">
      <formula>CU37</formula>
    </cfRule>
  </conditionalFormatting>
  <conditionalFormatting sqref="BH8">
    <cfRule type="cellIs" dxfId="192" priority="274" stopIfTrue="1" operator="notEqual">
      <formula>$CK$8</formula>
    </cfRule>
  </conditionalFormatting>
  <conditionalFormatting sqref="AZ8">
    <cfRule type="cellIs" dxfId="191" priority="273" stopIfTrue="1" operator="notEqual">
      <formula>$CJ$8</formula>
    </cfRule>
  </conditionalFormatting>
  <conditionalFormatting sqref="AB8">
    <cfRule type="cellIs" dxfId="190" priority="272" stopIfTrue="1" operator="notEqual">
      <formula>$CH$8</formula>
    </cfRule>
  </conditionalFormatting>
  <conditionalFormatting sqref="BP8">
    <cfRule type="cellIs" dxfId="189" priority="271" stopIfTrue="1" operator="notEqual">
      <formula>$CU$8</formula>
    </cfRule>
  </conditionalFormatting>
  <conditionalFormatting sqref="AJ8">
    <cfRule type="cellIs" dxfId="188" priority="260" stopIfTrue="1" operator="notEqual">
      <formula>$CI$8</formula>
    </cfRule>
  </conditionalFormatting>
  <conditionalFormatting sqref="BH9">
    <cfRule type="cellIs" dxfId="187" priority="259" stopIfTrue="1" operator="notEqual">
      <formula>$CK$9</formula>
    </cfRule>
  </conditionalFormatting>
  <conditionalFormatting sqref="AZ9">
    <cfRule type="cellIs" dxfId="186" priority="258" stopIfTrue="1" operator="notEqual">
      <formula>$CJ$9</formula>
    </cfRule>
  </conditionalFormatting>
  <conditionalFormatting sqref="AB9">
    <cfRule type="cellIs" dxfId="185" priority="257" stopIfTrue="1" operator="notEqual">
      <formula>$CH$9</formula>
    </cfRule>
  </conditionalFormatting>
  <conditionalFormatting sqref="BP9">
    <cfRule type="cellIs" dxfId="184" priority="256" stopIfTrue="1" operator="notEqual">
      <formula>$CU$9</formula>
    </cfRule>
  </conditionalFormatting>
  <conditionalFormatting sqref="AJ9">
    <cfRule type="cellIs" dxfId="183" priority="255" stopIfTrue="1" operator="notEqual">
      <formula>$CI$9</formula>
    </cfRule>
  </conditionalFormatting>
  <conditionalFormatting sqref="BH10">
    <cfRule type="cellIs" dxfId="182" priority="254" stopIfTrue="1" operator="notEqual">
      <formula>$CK$10</formula>
    </cfRule>
  </conditionalFormatting>
  <conditionalFormatting sqref="AZ10">
    <cfRule type="cellIs" dxfId="181" priority="253" stopIfTrue="1" operator="notEqual">
      <formula>$CJ$10</formula>
    </cfRule>
  </conditionalFormatting>
  <conditionalFormatting sqref="AB10">
    <cfRule type="cellIs" dxfId="180" priority="252" stopIfTrue="1" operator="notEqual">
      <formula>$CH$10</formula>
    </cfRule>
  </conditionalFormatting>
  <conditionalFormatting sqref="BP10">
    <cfRule type="cellIs" dxfId="179" priority="251" stopIfTrue="1" operator="notEqual">
      <formula>$CU$10</formula>
    </cfRule>
  </conditionalFormatting>
  <conditionalFormatting sqref="AJ10">
    <cfRule type="cellIs" dxfId="178" priority="250" stopIfTrue="1" operator="notEqual">
      <formula>$CI$10</formula>
    </cfRule>
  </conditionalFormatting>
  <conditionalFormatting sqref="BH11">
    <cfRule type="cellIs" dxfId="177" priority="249" stopIfTrue="1" operator="notEqual">
      <formula>$CK$11</formula>
    </cfRule>
  </conditionalFormatting>
  <conditionalFormatting sqref="AZ11">
    <cfRule type="cellIs" dxfId="176" priority="248" stopIfTrue="1" operator="notEqual">
      <formula>$CJ$11</formula>
    </cfRule>
  </conditionalFormatting>
  <conditionalFormatting sqref="AB11">
    <cfRule type="cellIs" dxfId="175" priority="247" stopIfTrue="1" operator="notEqual">
      <formula>$CH$11</formula>
    </cfRule>
  </conditionalFormatting>
  <conditionalFormatting sqref="BP11">
    <cfRule type="cellIs" dxfId="174" priority="246" stopIfTrue="1" operator="notEqual">
      <formula>$CU$11</formula>
    </cfRule>
  </conditionalFormatting>
  <conditionalFormatting sqref="AJ11">
    <cfRule type="cellIs" dxfId="173" priority="245" stopIfTrue="1" operator="notEqual">
      <formula>$CI$11</formula>
    </cfRule>
  </conditionalFormatting>
  <conditionalFormatting sqref="BH12">
    <cfRule type="cellIs" dxfId="172" priority="244" stopIfTrue="1" operator="notEqual">
      <formula>$CK$12</formula>
    </cfRule>
  </conditionalFormatting>
  <conditionalFormatting sqref="AZ12">
    <cfRule type="cellIs" dxfId="171" priority="243" stopIfTrue="1" operator="notEqual">
      <formula>$CJ$12</formula>
    </cfRule>
  </conditionalFormatting>
  <conditionalFormatting sqref="AB12">
    <cfRule type="cellIs" dxfId="170" priority="242" stopIfTrue="1" operator="notEqual">
      <formula>$CH$12</formula>
    </cfRule>
  </conditionalFormatting>
  <conditionalFormatting sqref="BP12">
    <cfRule type="cellIs" dxfId="169" priority="241" stopIfTrue="1" operator="notEqual">
      <formula>$CU$12</formula>
    </cfRule>
  </conditionalFormatting>
  <conditionalFormatting sqref="AJ12">
    <cfRule type="cellIs" dxfId="168" priority="240" stopIfTrue="1" operator="notEqual">
      <formula>$CI$12</formula>
    </cfRule>
  </conditionalFormatting>
  <conditionalFormatting sqref="BH13">
    <cfRule type="cellIs" dxfId="167" priority="239" stopIfTrue="1" operator="notEqual">
      <formula>$CK$13</formula>
    </cfRule>
  </conditionalFormatting>
  <conditionalFormatting sqref="AZ13">
    <cfRule type="cellIs" dxfId="166" priority="238" stopIfTrue="1" operator="notEqual">
      <formula>$CJ$13</formula>
    </cfRule>
  </conditionalFormatting>
  <conditionalFormatting sqref="AB13">
    <cfRule type="cellIs" dxfId="165" priority="237" stopIfTrue="1" operator="notEqual">
      <formula>$CH$13</formula>
    </cfRule>
  </conditionalFormatting>
  <conditionalFormatting sqref="BP13">
    <cfRule type="cellIs" dxfId="164" priority="236" stopIfTrue="1" operator="notEqual">
      <formula>$CU$13</formula>
    </cfRule>
  </conditionalFormatting>
  <conditionalFormatting sqref="AJ13">
    <cfRule type="cellIs" dxfId="163" priority="235" stopIfTrue="1" operator="notEqual">
      <formula>$CI$13</formula>
    </cfRule>
  </conditionalFormatting>
  <conditionalFormatting sqref="BH14">
    <cfRule type="cellIs" dxfId="162" priority="234" stopIfTrue="1" operator="notEqual">
      <formula>$CK$14</formula>
    </cfRule>
  </conditionalFormatting>
  <conditionalFormatting sqref="AZ14">
    <cfRule type="cellIs" dxfId="161" priority="233" stopIfTrue="1" operator="notEqual">
      <formula>$CJ$14</formula>
    </cfRule>
  </conditionalFormatting>
  <conditionalFormatting sqref="AB14">
    <cfRule type="cellIs" dxfId="160" priority="232" stopIfTrue="1" operator="notEqual">
      <formula>$CH$14</formula>
    </cfRule>
  </conditionalFormatting>
  <conditionalFormatting sqref="BP14">
    <cfRule type="cellIs" dxfId="159" priority="231" stopIfTrue="1" operator="notEqual">
      <formula>$CU$14</formula>
    </cfRule>
  </conditionalFormatting>
  <conditionalFormatting sqref="AJ14">
    <cfRule type="cellIs" dxfId="158" priority="230" stopIfTrue="1" operator="notEqual">
      <formula>$CI$14</formula>
    </cfRule>
  </conditionalFormatting>
  <conditionalFormatting sqref="BH15">
    <cfRule type="cellIs" dxfId="157" priority="229" stopIfTrue="1" operator="notEqual">
      <formula>$CK$15</formula>
    </cfRule>
  </conditionalFormatting>
  <conditionalFormatting sqref="AZ15">
    <cfRule type="cellIs" dxfId="156" priority="228" stopIfTrue="1" operator="notEqual">
      <formula>$CJ$15</formula>
    </cfRule>
  </conditionalFormatting>
  <conditionalFormatting sqref="AB15">
    <cfRule type="cellIs" dxfId="155" priority="227" stopIfTrue="1" operator="notEqual">
      <formula>$CH$15</formula>
    </cfRule>
  </conditionalFormatting>
  <conditionalFormatting sqref="BP15">
    <cfRule type="cellIs" dxfId="154" priority="226" stopIfTrue="1" operator="notEqual">
      <formula>$CU$15</formula>
    </cfRule>
  </conditionalFormatting>
  <conditionalFormatting sqref="AJ15">
    <cfRule type="cellIs" dxfId="153" priority="225" stopIfTrue="1" operator="notEqual">
      <formula>$CI$15</formula>
    </cfRule>
  </conditionalFormatting>
  <conditionalFormatting sqref="BH16">
    <cfRule type="cellIs" dxfId="152" priority="224" stopIfTrue="1" operator="notEqual">
      <formula>$CK$16</formula>
    </cfRule>
  </conditionalFormatting>
  <conditionalFormatting sqref="AZ16">
    <cfRule type="cellIs" dxfId="151" priority="223" stopIfTrue="1" operator="notEqual">
      <formula>$CJ$16</formula>
    </cfRule>
  </conditionalFormatting>
  <conditionalFormatting sqref="AB16">
    <cfRule type="cellIs" dxfId="150" priority="222" stopIfTrue="1" operator="notEqual">
      <formula>$CH$16</formula>
    </cfRule>
  </conditionalFormatting>
  <conditionalFormatting sqref="BP16">
    <cfRule type="cellIs" dxfId="149" priority="221" stopIfTrue="1" operator="notEqual">
      <formula>$CU$16</formula>
    </cfRule>
  </conditionalFormatting>
  <conditionalFormatting sqref="AJ16">
    <cfRule type="cellIs" dxfId="148" priority="220" stopIfTrue="1" operator="notEqual">
      <formula>$CI$16</formula>
    </cfRule>
  </conditionalFormatting>
  <conditionalFormatting sqref="BH17">
    <cfRule type="cellIs" dxfId="147" priority="219" stopIfTrue="1" operator="notEqual">
      <formula>$CK$17</formula>
    </cfRule>
  </conditionalFormatting>
  <conditionalFormatting sqref="AZ17">
    <cfRule type="cellIs" dxfId="146" priority="218" stopIfTrue="1" operator="notEqual">
      <formula>$CJ$17</formula>
    </cfRule>
  </conditionalFormatting>
  <conditionalFormatting sqref="AB17">
    <cfRule type="cellIs" dxfId="145" priority="217" stopIfTrue="1" operator="notEqual">
      <formula>$CH$17</formula>
    </cfRule>
  </conditionalFormatting>
  <conditionalFormatting sqref="BP17">
    <cfRule type="cellIs" dxfId="144" priority="216" stopIfTrue="1" operator="notEqual">
      <formula>$CU$17</formula>
    </cfRule>
  </conditionalFormatting>
  <conditionalFormatting sqref="AJ17">
    <cfRule type="cellIs" dxfId="143" priority="215" stopIfTrue="1" operator="notEqual">
      <formula>$CI$17</formula>
    </cfRule>
  </conditionalFormatting>
  <conditionalFormatting sqref="BH18">
    <cfRule type="cellIs" dxfId="142" priority="214" stopIfTrue="1" operator="notEqual">
      <formula>$CK$18</formula>
    </cfRule>
  </conditionalFormatting>
  <conditionalFormatting sqref="AZ18">
    <cfRule type="cellIs" dxfId="141" priority="213" stopIfTrue="1" operator="notEqual">
      <formula>$CJ$18</formula>
    </cfRule>
  </conditionalFormatting>
  <conditionalFormatting sqref="AB18">
    <cfRule type="cellIs" dxfId="140" priority="212" stopIfTrue="1" operator="notEqual">
      <formula>$CH$18</formula>
    </cfRule>
  </conditionalFormatting>
  <conditionalFormatting sqref="BP18">
    <cfRule type="cellIs" dxfId="139" priority="211" stopIfTrue="1" operator="notEqual">
      <formula>$CU$18</formula>
    </cfRule>
  </conditionalFormatting>
  <conditionalFormatting sqref="AJ18">
    <cfRule type="cellIs" dxfId="138" priority="210" stopIfTrue="1" operator="notEqual">
      <formula>$CI$18</formula>
    </cfRule>
  </conditionalFormatting>
  <conditionalFormatting sqref="BH19">
    <cfRule type="cellIs" dxfId="137" priority="209" stopIfTrue="1" operator="notEqual">
      <formula>$CK$19</formula>
    </cfRule>
  </conditionalFormatting>
  <conditionalFormatting sqref="AZ19">
    <cfRule type="cellIs" dxfId="136" priority="208" stopIfTrue="1" operator="notEqual">
      <formula>$CJ$19</formula>
    </cfRule>
  </conditionalFormatting>
  <conditionalFormatting sqref="AB19">
    <cfRule type="cellIs" dxfId="135" priority="207" stopIfTrue="1" operator="notEqual">
      <formula>$CH$19</formula>
    </cfRule>
  </conditionalFormatting>
  <conditionalFormatting sqref="BP19">
    <cfRule type="cellIs" dxfId="134" priority="206" stopIfTrue="1" operator="notEqual">
      <formula>$CU$19</formula>
    </cfRule>
  </conditionalFormatting>
  <conditionalFormatting sqref="AJ19">
    <cfRule type="cellIs" dxfId="133" priority="205" stopIfTrue="1" operator="notEqual">
      <formula>$CI$19</formula>
    </cfRule>
  </conditionalFormatting>
  <conditionalFormatting sqref="BH20">
    <cfRule type="cellIs" dxfId="132" priority="204" stopIfTrue="1" operator="notEqual">
      <formula>$CK$20</formula>
    </cfRule>
  </conditionalFormatting>
  <conditionalFormatting sqref="AZ20">
    <cfRule type="cellIs" dxfId="131" priority="203" stopIfTrue="1" operator="notEqual">
      <formula>$CJ$20</formula>
    </cfRule>
  </conditionalFormatting>
  <conditionalFormatting sqref="AB20">
    <cfRule type="cellIs" dxfId="130" priority="202" stopIfTrue="1" operator="notEqual">
      <formula>$CH$20</formula>
    </cfRule>
  </conditionalFormatting>
  <conditionalFormatting sqref="BP20">
    <cfRule type="cellIs" dxfId="129" priority="201" stopIfTrue="1" operator="notEqual">
      <formula>$CU$20</formula>
    </cfRule>
  </conditionalFormatting>
  <conditionalFormatting sqref="AJ20">
    <cfRule type="cellIs" dxfId="128" priority="200" stopIfTrue="1" operator="notEqual">
      <formula>$CI$20</formula>
    </cfRule>
  </conditionalFormatting>
  <conditionalFormatting sqref="AB25">
    <cfRule type="cellIs" dxfId="127" priority="177" stopIfTrue="1" operator="notEqual">
      <formula>$CH$25</formula>
    </cfRule>
  </conditionalFormatting>
  <conditionalFormatting sqref="AB27">
    <cfRule type="cellIs" dxfId="126" priority="167" stopIfTrue="1" operator="notEqual">
      <formula>$CH$27</formula>
    </cfRule>
  </conditionalFormatting>
  <conditionalFormatting sqref="AJ27">
    <cfRule type="cellIs" dxfId="125" priority="165" stopIfTrue="1" operator="notEqual">
      <formula>$CI$27</formula>
    </cfRule>
  </conditionalFormatting>
  <conditionalFormatting sqref="BH21">
    <cfRule type="cellIs" dxfId="124" priority="119" stopIfTrue="1" operator="notEqual">
      <formula>$CK$21</formula>
    </cfRule>
  </conditionalFormatting>
  <conditionalFormatting sqref="AZ21">
    <cfRule type="cellIs" dxfId="123" priority="118" stopIfTrue="1" operator="notEqual">
      <formula>$CJ$21</formula>
    </cfRule>
  </conditionalFormatting>
  <conditionalFormatting sqref="AB21">
    <cfRule type="cellIs" dxfId="122" priority="117" stopIfTrue="1" operator="notEqual">
      <formula>$CH$21</formula>
    </cfRule>
  </conditionalFormatting>
  <conditionalFormatting sqref="BP21">
    <cfRule type="cellIs" dxfId="121" priority="116" stopIfTrue="1" operator="notEqual">
      <formula>$CU$21</formula>
    </cfRule>
  </conditionalFormatting>
  <conditionalFormatting sqref="AJ21">
    <cfRule type="cellIs" dxfId="120" priority="115" stopIfTrue="1" operator="notEqual">
      <formula>$CI$21</formula>
    </cfRule>
  </conditionalFormatting>
  <conditionalFormatting sqref="BH22">
    <cfRule type="cellIs" dxfId="119" priority="114" stopIfTrue="1" operator="notEqual">
      <formula>$CK$22</formula>
    </cfRule>
  </conditionalFormatting>
  <conditionalFormatting sqref="AZ22">
    <cfRule type="cellIs" dxfId="118" priority="113" stopIfTrue="1" operator="notEqual">
      <formula>$CJ$22</formula>
    </cfRule>
  </conditionalFormatting>
  <conditionalFormatting sqref="AB22">
    <cfRule type="cellIs" dxfId="117" priority="112" stopIfTrue="1" operator="notEqual">
      <formula>$CH$22</formula>
    </cfRule>
  </conditionalFormatting>
  <conditionalFormatting sqref="BP22">
    <cfRule type="cellIs" dxfId="116" priority="111" stopIfTrue="1" operator="notEqual">
      <formula>$CU$22</formula>
    </cfRule>
  </conditionalFormatting>
  <conditionalFormatting sqref="AJ22">
    <cfRule type="cellIs" dxfId="115" priority="110" stopIfTrue="1" operator="notEqual">
      <formula>$CI$22</formula>
    </cfRule>
  </conditionalFormatting>
  <conditionalFormatting sqref="BH23">
    <cfRule type="cellIs" dxfId="114" priority="109" stopIfTrue="1" operator="notEqual">
      <formula>$CK$23</formula>
    </cfRule>
  </conditionalFormatting>
  <conditionalFormatting sqref="AZ23">
    <cfRule type="cellIs" dxfId="113" priority="108" stopIfTrue="1" operator="notEqual">
      <formula>$CJ$23</formula>
    </cfRule>
  </conditionalFormatting>
  <conditionalFormatting sqref="AB23">
    <cfRule type="cellIs" dxfId="112" priority="107" stopIfTrue="1" operator="notEqual">
      <formula>$CH$23</formula>
    </cfRule>
  </conditionalFormatting>
  <conditionalFormatting sqref="BP23">
    <cfRule type="cellIs" dxfId="111" priority="106" stopIfTrue="1" operator="notEqual">
      <formula>$CU$23</formula>
    </cfRule>
  </conditionalFormatting>
  <conditionalFormatting sqref="AJ23">
    <cfRule type="cellIs" dxfId="110" priority="105" stopIfTrue="1" operator="notEqual">
      <formula>$CI$23</formula>
    </cfRule>
  </conditionalFormatting>
  <conditionalFormatting sqref="BH24">
    <cfRule type="cellIs" dxfId="109" priority="104" stopIfTrue="1" operator="notEqual">
      <formula>$CK$24</formula>
    </cfRule>
  </conditionalFormatting>
  <conditionalFormatting sqref="AZ24">
    <cfRule type="cellIs" dxfId="108" priority="103" stopIfTrue="1" operator="notEqual">
      <formula>$CJ$24</formula>
    </cfRule>
  </conditionalFormatting>
  <conditionalFormatting sqref="AB24">
    <cfRule type="cellIs" dxfId="107" priority="102" stopIfTrue="1" operator="notEqual">
      <formula>$CH$24</formula>
    </cfRule>
  </conditionalFormatting>
  <conditionalFormatting sqref="BP24">
    <cfRule type="cellIs" dxfId="106" priority="101" stopIfTrue="1" operator="notEqual">
      <formula>$CU$24</formula>
    </cfRule>
  </conditionalFormatting>
  <conditionalFormatting sqref="AJ24">
    <cfRule type="cellIs" dxfId="105" priority="100" stopIfTrue="1" operator="notEqual">
      <formula>$CI$24</formula>
    </cfRule>
  </conditionalFormatting>
  <conditionalFormatting sqref="BH25">
    <cfRule type="cellIs" dxfId="104" priority="99" stopIfTrue="1" operator="notEqual">
      <formula>$CK$25</formula>
    </cfRule>
  </conditionalFormatting>
  <conditionalFormatting sqref="AZ25">
    <cfRule type="cellIs" dxfId="103" priority="98" stopIfTrue="1" operator="notEqual">
      <formula>$CJ$25</formula>
    </cfRule>
  </conditionalFormatting>
  <conditionalFormatting sqref="BP25">
    <cfRule type="cellIs" dxfId="102" priority="96" stopIfTrue="1" operator="notEqual">
      <formula>$CU$25</formula>
    </cfRule>
  </conditionalFormatting>
  <conditionalFormatting sqref="AJ25">
    <cfRule type="cellIs" dxfId="101" priority="95" stopIfTrue="1" operator="notEqual">
      <formula>$CI$25</formula>
    </cfRule>
  </conditionalFormatting>
  <conditionalFormatting sqref="BH26">
    <cfRule type="cellIs" dxfId="100" priority="94" stopIfTrue="1" operator="notEqual">
      <formula>$CK$26</formula>
    </cfRule>
  </conditionalFormatting>
  <conditionalFormatting sqref="AZ26">
    <cfRule type="cellIs" dxfId="99" priority="93" stopIfTrue="1" operator="notEqual">
      <formula>$CJ$26</formula>
    </cfRule>
  </conditionalFormatting>
  <conditionalFormatting sqref="AB26">
    <cfRule type="cellIs" dxfId="98" priority="92" stopIfTrue="1" operator="notEqual">
      <formula>$CH$26</formula>
    </cfRule>
  </conditionalFormatting>
  <conditionalFormatting sqref="BP26">
    <cfRule type="cellIs" dxfId="97" priority="91" stopIfTrue="1" operator="notEqual">
      <formula>$CU$26</formula>
    </cfRule>
  </conditionalFormatting>
  <conditionalFormatting sqref="AJ26">
    <cfRule type="cellIs" dxfId="96" priority="90" stopIfTrue="1" operator="notEqual">
      <formula>$CI$26</formula>
    </cfRule>
  </conditionalFormatting>
  <conditionalFormatting sqref="BH27">
    <cfRule type="cellIs" dxfId="95" priority="89" stopIfTrue="1" operator="notEqual">
      <formula>$CK$27</formula>
    </cfRule>
  </conditionalFormatting>
  <conditionalFormatting sqref="AZ27">
    <cfRule type="cellIs" dxfId="94" priority="88" stopIfTrue="1" operator="notEqual">
      <formula>$CJ$27</formula>
    </cfRule>
  </conditionalFormatting>
  <conditionalFormatting sqref="BP27">
    <cfRule type="cellIs" dxfId="93" priority="87" stopIfTrue="1" operator="notEqual">
      <formula>$CU$27</formula>
    </cfRule>
  </conditionalFormatting>
  <conditionalFormatting sqref="AB28">
    <cfRule type="cellIs" dxfId="92" priority="86" stopIfTrue="1" operator="notEqual">
      <formula>$CH$28</formula>
    </cfRule>
  </conditionalFormatting>
  <conditionalFormatting sqref="AJ28">
    <cfRule type="cellIs" dxfId="91" priority="85" stopIfTrue="1" operator="notEqual">
      <formula>$CI$28</formula>
    </cfRule>
  </conditionalFormatting>
  <conditionalFormatting sqref="BH28">
    <cfRule type="cellIs" dxfId="90" priority="84" stopIfTrue="1" operator="notEqual">
      <formula>$CK$28</formula>
    </cfRule>
  </conditionalFormatting>
  <conditionalFormatting sqref="AZ28">
    <cfRule type="cellIs" dxfId="89" priority="83" stopIfTrue="1" operator="notEqual">
      <formula>$CJ$28</formula>
    </cfRule>
  </conditionalFormatting>
  <conditionalFormatting sqref="BP28">
    <cfRule type="cellIs" dxfId="88" priority="82" stopIfTrue="1" operator="notEqual">
      <formula>$CU$28</formula>
    </cfRule>
  </conditionalFormatting>
  <conditionalFormatting sqref="AB29">
    <cfRule type="cellIs" dxfId="87" priority="81" stopIfTrue="1" operator="notEqual">
      <formula>$CH$29</formula>
    </cfRule>
  </conditionalFormatting>
  <conditionalFormatting sqref="AJ29">
    <cfRule type="cellIs" dxfId="86" priority="80" stopIfTrue="1" operator="notEqual">
      <formula>$CI$29</formula>
    </cfRule>
  </conditionalFormatting>
  <conditionalFormatting sqref="BH29">
    <cfRule type="cellIs" dxfId="85" priority="79" stopIfTrue="1" operator="notEqual">
      <formula>$CK$29</formula>
    </cfRule>
  </conditionalFormatting>
  <conditionalFormatting sqref="AZ29">
    <cfRule type="cellIs" dxfId="84" priority="78" stopIfTrue="1" operator="notEqual">
      <formula>$CJ$29</formula>
    </cfRule>
  </conditionalFormatting>
  <conditionalFormatting sqref="BP29">
    <cfRule type="cellIs" dxfId="83" priority="77" stopIfTrue="1" operator="notEqual">
      <formula>$CU$29</formula>
    </cfRule>
  </conditionalFormatting>
  <conditionalFormatting sqref="AB30">
    <cfRule type="cellIs" dxfId="82" priority="76" stopIfTrue="1" operator="notEqual">
      <formula>$CH$30</formula>
    </cfRule>
  </conditionalFormatting>
  <conditionalFormatting sqref="AJ30">
    <cfRule type="cellIs" dxfId="81" priority="75" stopIfTrue="1" operator="notEqual">
      <formula>$CI$30</formula>
    </cfRule>
  </conditionalFormatting>
  <conditionalFormatting sqref="BH30">
    <cfRule type="cellIs" dxfId="80" priority="74" stopIfTrue="1" operator="notEqual">
      <formula>$CK$30</formula>
    </cfRule>
  </conditionalFormatting>
  <conditionalFormatting sqref="AZ30">
    <cfRule type="cellIs" dxfId="79" priority="73" stopIfTrue="1" operator="notEqual">
      <formula>$CJ$30</formula>
    </cfRule>
  </conditionalFormatting>
  <conditionalFormatting sqref="BP30">
    <cfRule type="cellIs" dxfId="78" priority="72" stopIfTrue="1" operator="notEqual">
      <formula>$CU$30</formula>
    </cfRule>
  </conditionalFormatting>
  <conditionalFormatting sqref="AB31">
    <cfRule type="cellIs" dxfId="77" priority="71" stopIfTrue="1" operator="notEqual">
      <formula>$CH$31</formula>
    </cfRule>
  </conditionalFormatting>
  <conditionalFormatting sqref="AJ31">
    <cfRule type="cellIs" dxfId="76" priority="70" stopIfTrue="1" operator="notEqual">
      <formula>$CI$31</formula>
    </cfRule>
  </conditionalFormatting>
  <conditionalFormatting sqref="BH31">
    <cfRule type="cellIs" dxfId="75" priority="69" stopIfTrue="1" operator="notEqual">
      <formula>$CK$31</formula>
    </cfRule>
  </conditionalFormatting>
  <conditionalFormatting sqref="AZ31">
    <cfRule type="cellIs" dxfId="74" priority="68" stopIfTrue="1" operator="notEqual">
      <formula>$CJ$31</formula>
    </cfRule>
  </conditionalFormatting>
  <conditionalFormatting sqref="BP31">
    <cfRule type="cellIs" dxfId="73" priority="67" stopIfTrue="1" operator="notEqual">
      <formula>$CU$31</formula>
    </cfRule>
  </conditionalFormatting>
  <conditionalFormatting sqref="AB32">
    <cfRule type="cellIs" dxfId="72" priority="66" stopIfTrue="1" operator="notEqual">
      <formula>$CH$32</formula>
    </cfRule>
  </conditionalFormatting>
  <conditionalFormatting sqref="AJ32">
    <cfRule type="cellIs" dxfId="71" priority="65" stopIfTrue="1" operator="notEqual">
      <formula>$CI$32</formula>
    </cfRule>
  </conditionalFormatting>
  <conditionalFormatting sqref="BH32">
    <cfRule type="cellIs" dxfId="70" priority="64" stopIfTrue="1" operator="notEqual">
      <formula>$CK$32</formula>
    </cfRule>
  </conditionalFormatting>
  <conditionalFormatting sqref="AZ32">
    <cfRule type="cellIs" dxfId="69" priority="63" stopIfTrue="1" operator="notEqual">
      <formula>$CJ$32</formula>
    </cfRule>
  </conditionalFormatting>
  <conditionalFormatting sqref="BP32">
    <cfRule type="cellIs" dxfId="68" priority="62" stopIfTrue="1" operator="notEqual">
      <formula>$CU$32</formula>
    </cfRule>
  </conditionalFormatting>
  <conditionalFormatting sqref="AB33">
    <cfRule type="cellIs" dxfId="67" priority="61" stopIfTrue="1" operator="notEqual">
      <formula>$CH$33</formula>
    </cfRule>
  </conditionalFormatting>
  <conditionalFormatting sqref="AJ33">
    <cfRule type="cellIs" dxfId="66" priority="60" stopIfTrue="1" operator="notEqual">
      <formula>$CI$33</formula>
    </cfRule>
  </conditionalFormatting>
  <conditionalFormatting sqref="BH33">
    <cfRule type="cellIs" dxfId="65" priority="59" stopIfTrue="1" operator="notEqual">
      <formula>$CK$33</formula>
    </cfRule>
  </conditionalFormatting>
  <conditionalFormatting sqref="AZ33">
    <cfRule type="cellIs" dxfId="64" priority="58" stopIfTrue="1" operator="notEqual">
      <formula>$CJ$33</formula>
    </cfRule>
  </conditionalFormatting>
  <conditionalFormatting sqref="BP33">
    <cfRule type="cellIs" dxfId="63" priority="57" stopIfTrue="1" operator="notEqual">
      <formula>$CU$33</formula>
    </cfRule>
  </conditionalFormatting>
  <conditionalFormatting sqref="AB34">
    <cfRule type="cellIs" dxfId="62" priority="56" stopIfTrue="1" operator="notEqual">
      <formula>$CH$34</formula>
    </cfRule>
  </conditionalFormatting>
  <conditionalFormatting sqref="AJ34">
    <cfRule type="cellIs" dxfId="61" priority="55" stopIfTrue="1" operator="notEqual">
      <formula>$CI$34</formula>
    </cfRule>
  </conditionalFormatting>
  <conditionalFormatting sqref="BH34">
    <cfRule type="cellIs" dxfId="60" priority="54" stopIfTrue="1" operator="notEqual">
      <formula>$CK$34</formula>
    </cfRule>
  </conditionalFormatting>
  <conditionalFormatting sqref="AZ34">
    <cfRule type="cellIs" dxfId="59" priority="53" stopIfTrue="1" operator="notEqual">
      <formula>$CJ$34</formula>
    </cfRule>
  </conditionalFormatting>
  <conditionalFormatting sqref="BP34">
    <cfRule type="cellIs" dxfId="58" priority="52" stopIfTrue="1" operator="notEqual">
      <formula>$CU$34</formula>
    </cfRule>
  </conditionalFormatting>
  <conditionalFormatting sqref="AB35">
    <cfRule type="cellIs" dxfId="57" priority="51" stopIfTrue="1" operator="notEqual">
      <formula>$CH$35</formula>
    </cfRule>
  </conditionalFormatting>
  <conditionalFormatting sqref="AJ35">
    <cfRule type="cellIs" dxfId="56" priority="50" stopIfTrue="1" operator="notEqual">
      <formula>$CI$35</formula>
    </cfRule>
  </conditionalFormatting>
  <conditionalFormatting sqref="BH35">
    <cfRule type="cellIs" dxfId="55" priority="49" stopIfTrue="1" operator="notEqual">
      <formula>$CK$35</formula>
    </cfRule>
  </conditionalFormatting>
  <conditionalFormatting sqref="AZ35">
    <cfRule type="cellIs" dxfId="54" priority="48" stopIfTrue="1" operator="notEqual">
      <formula>$CJ$35</formula>
    </cfRule>
  </conditionalFormatting>
  <conditionalFormatting sqref="BP35">
    <cfRule type="cellIs" dxfId="53" priority="47" stopIfTrue="1" operator="notEqual">
      <formula>$CU$35</formula>
    </cfRule>
  </conditionalFormatting>
  <conditionalFormatting sqref="AB36">
    <cfRule type="cellIs" dxfId="52" priority="46" stopIfTrue="1" operator="notEqual">
      <formula>$CH$36</formula>
    </cfRule>
  </conditionalFormatting>
  <conditionalFormatting sqref="AJ36">
    <cfRule type="cellIs" dxfId="51" priority="45" stopIfTrue="1" operator="notEqual">
      <formula>$CI$36</formula>
    </cfRule>
  </conditionalFormatting>
  <conditionalFormatting sqref="BH36">
    <cfRule type="cellIs" dxfId="50" priority="44" stopIfTrue="1" operator="notEqual">
      <formula>$CK$36</formula>
    </cfRule>
  </conditionalFormatting>
  <conditionalFormatting sqref="AZ36">
    <cfRule type="cellIs" dxfId="49" priority="43" stopIfTrue="1" operator="notEqual">
      <formula>$CJ$36</formula>
    </cfRule>
  </conditionalFormatting>
  <conditionalFormatting sqref="BP36">
    <cfRule type="cellIs" dxfId="48" priority="42" stopIfTrue="1" operator="notEqual">
      <formula>$CU$36</formula>
    </cfRule>
  </conditionalFormatting>
  <conditionalFormatting sqref="BM4:BO4">
    <cfRule type="cellIs" dxfId="47" priority="41" stopIfTrue="1" operator="equal">
      <formula>"■"</formula>
    </cfRule>
  </conditionalFormatting>
  <conditionalFormatting sqref="BH8">
    <cfRule type="cellIs" dxfId="46" priority="40" stopIfTrue="1" operator="notEqual">
      <formula>$CK$8</formula>
    </cfRule>
  </conditionalFormatting>
  <conditionalFormatting sqref="AZ8">
    <cfRule type="cellIs" dxfId="45" priority="39" stopIfTrue="1" operator="notEqual">
      <formula>$CJ$8</formula>
    </cfRule>
  </conditionalFormatting>
  <conditionalFormatting sqref="AB8">
    <cfRule type="cellIs" dxfId="44" priority="38" stopIfTrue="1" operator="notEqual">
      <formula>$CH$8</formula>
    </cfRule>
  </conditionalFormatting>
  <conditionalFormatting sqref="BP8">
    <cfRule type="cellIs" dxfId="43" priority="37" stopIfTrue="1" operator="notEqual">
      <formula>$CU$8</formula>
    </cfRule>
  </conditionalFormatting>
  <conditionalFormatting sqref="AJ8">
    <cfRule type="cellIs" dxfId="42" priority="36" stopIfTrue="1" operator="notEqual">
      <formula>$CI$8</formula>
    </cfRule>
  </conditionalFormatting>
  <conditionalFormatting sqref="BH9">
    <cfRule type="cellIs" dxfId="41" priority="35" stopIfTrue="1" operator="notEqual">
      <formula>$CK$9</formula>
    </cfRule>
  </conditionalFormatting>
  <conditionalFormatting sqref="AZ9">
    <cfRule type="cellIs" dxfId="40" priority="34" stopIfTrue="1" operator="notEqual">
      <formula>$CJ$9</formula>
    </cfRule>
  </conditionalFormatting>
  <conditionalFormatting sqref="AB9">
    <cfRule type="cellIs" dxfId="39" priority="33" stopIfTrue="1" operator="notEqual">
      <formula>$CH$9</formula>
    </cfRule>
  </conditionalFormatting>
  <conditionalFormatting sqref="BP9">
    <cfRule type="cellIs" dxfId="38" priority="32" stopIfTrue="1" operator="notEqual">
      <formula>$CU$9</formula>
    </cfRule>
  </conditionalFormatting>
  <conditionalFormatting sqref="AJ9">
    <cfRule type="cellIs" dxfId="37" priority="31" stopIfTrue="1" operator="notEqual">
      <formula>$CI$9</formula>
    </cfRule>
  </conditionalFormatting>
  <conditionalFormatting sqref="BH8">
    <cfRule type="cellIs" dxfId="36" priority="30" stopIfTrue="1" operator="notEqual">
      <formula>$CK$8</formula>
    </cfRule>
  </conditionalFormatting>
  <conditionalFormatting sqref="AZ8">
    <cfRule type="cellIs" dxfId="35" priority="29" stopIfTrue="1" operator="notEqual">
      <formula>$CJ$8</formula>
    </cfRule>
  </conditionalFormatting>
  <conditionalFormatting sqref="AB8">
    <cfRule type="cellIs" dxfId="34" priority="28" stopIfTrue="1" operator="notEqual">
      <formula>$CH$8</formula>
    </cfRule>
  </conditionalFormatting>
  <conditionalFormatting sqref="BP8">
    <cfRule type="cellIs" dxfId="33" priority="27" stopIfTrue="1" operator="notEqual">
      <formula>$CU$8</formula>
    </cfRule>
  </conditionalFormatting>
  <conditionalFormatting sqref="AJ8">
    <cfRule type="cellIs" dxfId="32" priority="26" stopIfTrue="1" operator="notEqual">
      <formula>$CI$8</formula>
    </cfRule>
  </conditionalFormatting>
  <conditionalFormatting sqref="BH9">
    <cfRule type="cellIs" dxfId="31" priority="25" stopIfTrue="1" operator="notEqual">
      <formula>$CK$9</formula>
    </cfRule>
  </conditionalFormatting>
  <conditionalFormatting sqref="AZ9">
    <cfRule type="cellIs" dxfId="30" priority="24" stopIfTrue="1" operator="notEqual">
      <formula>$CJ$9</formula>
    </cfRule>
  </conditionalFormatting>
  <conditionalFormatting sqref="AB9">
    <cfRule type="cellIs" dxfId="29" priority="23" stopIfTrue="1" operator="notEqual">
      <formula>$CH$9</formula>
    </cfRule>
  </conditionalFormatting>
  <conditionalFormatting sqref="BP9">
    <cfRule type="cellIs" dxfId="28" priority="22" stopIfTrue="1" operator="notEqual">
      <formula>$CU$9</formula>
    </cfRule>
  </conditionalFormatting>
  <conditionalFormatting sqref="AJ9">
    <cfRule type="cellIs" dxfId="27" priority="21" stopIfTrue="1" operator="notEqual">
      <formula>$CI$9</formula>
    </cfRule>
  </conditionalFormatting>
  <conditionalFormatting sqref="BH8">
    <cfRule type="cellIs" dxfId="26" priority="20" stopIfTrue="1" operator="notEqual">
      <formula>$CK$8</formula>
    </cfRule>
  </conditionalFormatting>
  <conditionalFormatting sqref="AZ8">
    <cfRule type="cellIs" dxfId="25" priority="19" stopIfTrue="1" operator="notEqual">
      <formula>$CJ$8</formula>
    </cfRule>
  </conditionalFormatting>
  <conditionalFormatting sqref="AB8">
    <cfRule type="cellIs" dxfId="24" priority="18" stopIfTrue="1" operator="notEqual">
      <formula>$CH$8</formula>
    </cfRule>
  </conditionalFormatting>
  <conditionalFormatting sqref="BP8">
    <cfRule type="cellIs" dxfId="23" priority="17" stopIfTrue="1" operator="notEqual">
      <formula>$CU$8</formula>
    </cfRule>
  </conditionalFormatting>
  <conditionalFormatting sqref="AJ8">
    <cfRule type="cellIs" dxfId="22" priority="16" stopIfTrue="1" operator="notEqual">
      <formula>$CI$8</formula>
    </cfRule>
  </conditionalFormatting>
  <conditionalFormatting sqref="BH9">
    <cfRule type="cellIs" dxfId="21" priority="15" stopIfTrue="1" operator="notEqual">
      <formula>$CK$9</formula>
    </cfRule>
  </conditionalFormatting>
  <conditionalFormatting sqref="AZ9">
    <cfRule type="cellIs" dxfId="20" priority="14" stopIfTrue="1" operator="notEqual">
      <formula>$CJ$9</formula>
    </cfRule>
  </conditionalFormatting>
  <conditionalFormatting sqref="AB9">
    <cfRule type="cellIs" dxfId="19" priority="13" stopIfTrue="1" operator="notEqual">
      <formula>$CH$9</formula>
    </cfRule>
  </conditionalFormatting>
  <conditionalFormatting sqref="BP9">
    <cfRule type="cellIs" dxfId="18" priority="12" stopIfTrue="1" operator="notEqual">
      <formula>$CU$9</formula>
    </cfRule>
  </conditionalFormatting>
  <conditionalFormatting sqref="AJ9">
    <cfRule type="cellIs" dxfId="17" priority="11" stopIfTrue="1" operator="notEqual">
      <formula>$CI$9</formula>
    </cfRule>
  </conditionalFormatting>
  <conditionalFormatting sqref="BH8">
    <cfRule type="cellIs" dxfId="16" priority="10" stopIfTrue="1" operator="notEqual">
      <formula>$CK$8</formula>
    </cfRule>
  </conditionalFormatting>
  <conditionalFormatting sqref="AZ8">
    <cfRule type="cellIs" dxfId="15" priority="9" stopIfTrue="1" operator="notEqual">
      <formula>$CJ$8</formula>
    </cfRule>
  </conditionalFormatting>
  <conditionalFormatting sqref="AB8">
    <cfRule type="cellIs" dxfId="14" priority="8" stopIfTrue="1" operator="notEqual">
      <formula>$CH$8</formula>
    </cfRule>
  </conditionalFormatting>
  <conditionalFormatting sqref="BP8">
    <cfRule type="cellIs" dxfId="13" priority="7" stopIfTrue="1" operator="notEqual">
      <formula>$CU$8</formula>
    </cfRule>
  </conditionalFormatting>
  <conditionalFormatting sqref="AJ8">
    <cfRule type="cellIs" dxfId="12" priority="6" stopIfTrue="1" operator="notEqual">
      <formula>$CI$8</formula>
    </cfRule>
  </conditionalFormatting>
  <conditionalFormatting sqref="BH9">
    <cfRule type="cellIs" dxfId="11" priority="5" stopIfTrue="1" operator="notEqual">
      <formula>$CK$9</formula>
    </cfRule>
  </conditionalFormatting>
  <conditionalFormatting sqref="AZ9">
    <cfRule type="cellIs" dxfId="10" priority="4" stopIfTrue="1" operator="notEqual">
      <formula>$CJ$9</formula>
    </cfRule>
  </conditionalFormatting>
  <conditionalFormatting sqref="AB9">
    <cfRule type="cellIs" dxfId="9" priority="3" stopIfTrue="1" operator="notEqual">
      <formula>$CH$9</formula>
    </cfRule>
  </conditionalFormatting>
  <conditionalFormatting sqref="BP9">
    <cfRule type="cellIs" dxfId="8" priority="2" stopIfTrue="1" operator="notEqual">
      <formula>$CU$9</formula>
    </cfRule>
  </conditionalFormatting>
  <conditionalFormatting sqref="AJ9">
    <cfRule type="cellIs" dxfId="7" priority="1" stopIfTrue="1" operator="notEqual">
      <formula>$CI$9</formula>
    </cfRule>
  </conditionalFormatting>
  <dataValidations count="4">
    <dataValidation type="list" allowBlank="1" showInputMessage="1" showErrorMessage="1" sqref="BM4" xr:uid="{00000000-0002-0000-0300-000000000000}">
      <formula1>"□,■"</formula1>
    </dataValidation>
    <dataValidation imeMode="disabled" allowBlank="1" showInputMessage="1" showErrorMessage="1" sqref="AB37 AJ8:BO37 U8:AI36" xr:uid="{00000000-0002-0000-0300-000001000000}"/>
    <dataValidation imeMode="hiragana" allowBlank="1" showInputMessage="1" showErrorMessage="1" sqref="B8:B37" xr:uid="{00000000-0002-0000-0300-000002000000}"/>
    <dataValidation type="list" allowBlank="1" showInputMessage="1" showErrorMessage="1" sqref="BP8:BP37" xr:uid="{00000000-0002-0000-0300-000003000000}">
      <formula1>"有,無"</formula1>
    </dataValidation>
  </dataValidations>
  <printOptions horizontalCentered="1"/>
  <pageMargins left="0.70866141732283472" right="0.39370078740157483" top="0.35433070866141736" bottom="0.27559055118110237" header="0.31496062992125984" footer="0.31496062992125984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CI78"/>
  <sheetViews>
    <sheetView zoomScale="85" zoomScaleNormal="85" workbookViewId="0"/>
  </sheetViews>
  <sheetFormatPr defaultRowHeight="12" x14ac:dyDescent="0.15"/>
  <cols>
    <col min="1" max="1" width="3.25" style="5" customWidth="1"/>
    <col min="2" max="76" width="1.25" style="5" customWidth="1"/>
    <col min="77" max="77" width="4.375" style="5" hidden="1" customWidth="1"/>
    <col min="78" max="78" width="19.25" style="5" hidden="1" customWidth="1"/>
    <col min="79" max="87" width="8" style="5" hidden="1" customWidth="1"/>
    <col min="88" max="88" width="0" style="5" hidden="1" customWidth="1"/>
    <col min="89" max="16384" width="9" style="5"/>
  </cols>
  <sheetData>
    <row r="1" spans="1:87" ht="18" customHeight="1" x14ac:dyDescent="0.15">
      <c r="A1" s="140"/>
      <c r="B1" s="140"/>
      <c r="C1" s="139" t="s">
        <v>108</v>
      </c>
      <c r="D1" s="139"/>
      <c r="E1" s="139"/>
      <c r="F1" s="139"/>
      <c r="G1" s="139"/>
      <c r="H1" s="140"/>
      <c r="I1" s="140"/>
      <c r="J1" s="140"/>
      <c r="K1" s="140"/>
      <c r="L1" s="139"/>
      <c r="M1" s="140"/>
      <c r="N1" s="140"/>
      <c r="O1" s="139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39"/>
      <c r="AD1" s="140"/>
      <c r="AE1" s="140"/>
      <c r="AF1" s="140"/>
      <c r="AG1" s="140"/>
      <c r="AH1" s="140"/>
      <c r="AI1" s="140"/>
      <c r="AJ1" s="140"/>
      <c r="AK1" s="140"/>
      <c r="AL1" s="139" t="s">
        <v>205</v>
      </c>
      <c r="AM1" s="140"/>
      <c r="AN1" s="140"/>
      <c r="AO1" s="140"/>
      <c r="AP1" s="140"/>
      <c r="AQ1" s="140"/>
      <c r="AR1" s="140"/>
      <c r="AS1" s="140"/>
      <c r="AT1" s="139"/>
      <c r="AU1" s="140"/>
      <c r="AV1" s="140"/>
      <c r="AW1" s="140"/>
      <c r="AX1" s="140"/>
      <c r="AY1" s="140"/>
      <c r="AZ1" s="140"/>
      <c r="BA1" s="140"/>
      <c r="BB1" s="140"/>
      <c r="BC1" s="140"/>
      <c r="BD1" s="139" t="s">
        <v>115</v>
      </c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</row>
    <row r="2" spans="1:87" s="6" customFormat="1" ht="20.100000000000001" customHeight="1" x14ac:dyDescent="0.15">
      <c r="A2" s="141"/>
      <c r="B2" s="405" t="s">
        <v>341</v>
      </c>
      <c r="C2" s="406"/>
      <c r="D2" s="406"/>
      <c r="E2" s="406"/>
      <c r="F2" s="406"/>
      <c r="G2" s="406"/>
      <c r="H2" s="406"/>
      <c r="I2" s="406"/>
      <c r="J2" s="406"/>
      <c r="K2" s="396"/>
      <c r="L2" s="36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272">
        <f>'１　入居状況'!AL2</f>
        <v>45108</v>
      </c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Z2" s="5"/>
      <c r="CA2" s="5"/>
      <c r="CB2" s="5"/>
      <c r="CC2" s="5"/>
      <c r="CD2" s="5"/>
      <c r="CE2" s="5"/>
      <c r="CF2" s="5"/>
      <c r="CG2" s="5"/>
      <c r="CH2" s="5"/>
    </row>
    <row r="3" spans="1:87" ht="30" customHeight="1" x14ac:dyDescent="0.15">
      <c r="A3" s="140"/>
      <c r="B3" s="415" t="s">
        <v>333</v>
      </c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5"/>
      <c r="Y3" s="415"/>
      <c r="Z3" s="415"/>
      <c r="AA3" s="415"/>
      <c r="AB3" s="415"/>
      <c r="AC3" s="415"/>
      <c r="AD3" s="415"/>
      <c r="AE3" s="415"/>
      <c r="AF3" s="415"/>
      <c r="AG3" s="415"/>
      <c r="AH3" s="415"/>
      <c r="AI3" s="415"/>
      <c r="AJ3" s="415"/>
      <c r="AK3" s="415"/>
      <c r="AL3" s="415"/>
      <c r="AM3" s="415"/>
      <c r="AN3" s="415"/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  <c r="BI3" s="415"/>
      <c r="BJ3" s="415"/>
      <c r="BK3" s="415"/>
      <c r="BL3" s="415"/>
      <c r="BM3" s="415"/>
      <c r="BN3" s="415"/>
      <c r="BO3" s="415"/>
      <c r="BP3" s="415"/>
      <c r="BQ3" s="415"/>
      <c r="BR3" s="415"/>
      <c r="BS3" s="415"/>
      <c r="BT3" s="415"/>
      <c r="BU3" s="415"/>
      <c r="BV3" s="415"/>
      <c r="BW3" s="4"/>
    </row>
    <row r="4" spans="1:87" ht="21" customHeight="1" x14ac:dyDescent="0.15">
      <c r="A4" s="140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362"/>
      <c r="AR4" s="416" t="s">
        <v>275</v>
      </c>
      <c r="AS4" s="417"/>
      <c r="AT4" s="417"/>
      <c r="AU4" s="417"/>
      <c r="AV4" s="417"/>
      <c r="AW4" s="417"/>
      <c r="AX4" s="417"/>
      <c r="AY4" s="419" t="str">
        <f>'１　入居状況'!AY3:BV3</f>
        <v>有料老人ホーム　○○○</v>
      </c>
      <c r="AZ4" s="406"/>
      <c r="BA4" s="406"/>
      <c r="BB4" s="406"/>
      <c r="BC4" s="406"/>
      <c r="BD4" s="406"/>
      <c r="BE4" s="406"/>
      <c r="BF4" s="406"/>
      <c r="BG4" s="406"/>
      <c r="BH4" s="406"/>
      <c r="BI4" s="406"/>
      <c r="BJ4" s="406"/>
      <c r="BK4" s="406"/>
      <c r="BL4" s="406"/>
      <c r="BM4" s="406"/>
      <c r="BN4" s="406"/>
      <c r="BO4" s="406"/>
      <c r="BP4" s="406"/>
      <c r="BQ4" s="406"/>
      <c r="BR4" s="406"/>
      <c r="BS4" s="406"/>
      <c r="BT4" s="406"/>
      <c r="BU4" s="406"/>
      <c r="BV4" s="396"/>
    </row>
    <row r="5" spans="1:87" ht="21" customHeight="1" x14ac:dyDescent="0.15">
      <c r="A5" s="140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8"/>
      <c r="AR5" s="377" t="s">
        <v>274</v>
      </c>
      <c r="AS5" s="418"/>
      <c r="AT5" s="418"/>
      <c r="AU5" s="418"/>
      <c r="AV5" s="418"/>
      <c r="AW5" s="418"/>
      <c r="AX5" s="418"/>
      <c r="AY5" s="423">
        <v>20</v>
      </c>
      <c r="AZ5" s="424"/>
      <c r="BA5" s="424"/>
      <c r="BB5" s="424"/>
      <c r="BC5" s="424"/>
      <c r="BD5" s="424"/>
      <c r="BE5" s="424"/>
      <c r="BF5" s="424"/>
      <c r="BG5" s="424"/>
      <c r="BH5" s="424"/>
      <c r="BI5" s="424"/>
      <c r="BJ5" s="424"/>
      <c r="BK5" s="403" t="s">
        <v>273</v>
      </c>
      <c r="BL5" s="403"/>
      <c r="BM5" s="403"/>
      <c r="BN5" s="403"/>
      <c r="BO5" s="403"/>
      <c r="BP5" s="403"/>
      <c r="BQ5" s="403"/>
      <c r="BR5" s="403"/>
      <c r="BS5" s="403"/>
      <c r="BT5" s="403"/>
      <c r="BU5" s="403"/>
      <c r="BV5" s="404"/>
    </row>
    <row r="6" spans="1:87" ht="21" customHeight="1" x14ac:dyDescent="0.15">
      <c r="A6" s="140"/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3"/>
      <c r="AR6" s="420" t="s">
        <v>149</v>
      </c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421">
        <v>3</v>
      </c>
      <c r="BQ6" s="422"/>
      <c r="BR6" s="422"/>
      <c r="BS6" s="422"/>
      <c r="BT6" s="403" t="s">
        <v>179</v>
      </c>
      <c r="BU6" s="403"/>
      <c r="BV6" s="404"/>
    </row>
    <row r="7" spans="1:87" ht="21" customHeight="1" x14ac:dyDescent="0.15">
      <c r="A7" s="140"/>
      <c r="B7" s="191" t="s">
        <v>342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</row>
    <row r="8" spans="1:87" ht="21" customHeight="1" x14ac:dyDescent="0.15">
      <c r="A8" s="140"/>
      <c r="B8" s="484" t="s">
        <v>145</v>
      </c>
      <c r="C8" s="485"/>
      <c r="D8" s="485"/>
      <c r="E8" s="485"/>
      <c r="F8" s="485"/>
      <c r="G8" s="485"/>
      <c r="H8" s="486"/>
      <c r="I8" s="426" t="s">
        <v>144</v>
      </c>
      <c r="J8" s="426"/>
      <c r="K8" s="426"/>
      <c r="L8" s="426"/>
      <c r="M8" s="426"/>
      <c r="N8" s="426"/>
      <c r="O8" s="426"/>
      <c r="P8" s="426" t="s">
        <v>143</v>
      </c>
      <c r="Q8" s="426"/>
      <c r="R8" s="426"/>
      <c r="S8" s="426"/>
      <c r="T8" s="426"/>
      <c r="U8" s="426"/>
      <c r="V8" s="426"/>
      <c r="W8" s="426" t="s">
        <v>142</v>
      </c>
      <c r="X8" s="426"/>
      <c r="Y8" s="426"/>
      <c r="Z8" s="426"/>
      <c r="AA8" s="426"/>
      <c r="AB8" s="426"/>
      <c r="AC8" s="426"/>
      <c r="AD8" s="400"/>
      <c r="AE8" s="401"/>
      <c r="AF8" s="401"/>
      <c r="AG8" s="401"/>
      <c r="AH8" s="401"/>
      <c r="AI8" s="401"/>
      <c r="AJ8" s="402"/>
      <c r="AK8" s="484"/>
      <c r="AL8" s="485"/>
      <c r="AM8" s="485"/>
      <c r="AN8" s="485"/>
      <c r="AO8" s="485"/>
      <c r="AP8" s="485"/>
      <c r="AQ8" s="486"/>
      <c r="AR8" s="479" t="s">
        <v>276</v>
      </c>
      <c r="AS8" s="479"/>
      <c r="AT8" s="479"/>
      <c r="AU8" s="479"/>
      <c r="AV8" s="479"/>
      <c r="AW8" s="479"/>
      <c r="AX8" s="479"/>
      <c r="AY8" s="479" t="s">
        <v>277</v>
      </c>
      <c r="AZ8" s="479"/>
      <c r="BA8" s="479"/>
      <c r="BB8" s="479"/>
      <c r="BC8" s="479"/>
      <c r="BD8" s="479"/>
      <c r="BE8" s="479"/>
      <c r="BF8" s="479" t="s">
        <v>142</v>
      </c>
      <c r="BG8" s="479"/>
      <c r="BH8" s="479"/>
      <c r="BI8" s="479"/>
      <c r="BJ8" s="479"/>
      <c r="BK8" s="479"/>
      <c r="BL8" s="479"/>
      <c r="BM8" s="400"/>
      <c r="BN8" s="401"/>
      <c r="BO8" s="402"/>
      <c r="BP8" s="426" t="s">
        <v>141</v>
      </c>
      <c r="BQ8" s="426"/>
      <c r="BR8" s="426"/>
      <c r="BS8" s="426"/>
      <c r="BT8" s="426"/>
      <c r="BU8" s="426"/>
      <c r="BV8" s="426"/>
      <c r="BZ8" s="11" t="s">
        <v>226</v>
      </c>
      <c r="CA8" s="11" t="s">
        <v>227</v>
      </c>
      <c r="CB8" s="12" t="s">
        <v>228</v>
      </c>
    </row>
    <row r="9" spans="1:87" ht="21" customHeight="1" x14ac:dyDescent="0.15">
      <c r="A9" s="140"/>
      <c r="B9" s="409" t="s">
        <v>147</v>
      </c>
      <c r="C9" s="410"/>
      <c r="D9" s="410"/>
      <c r="E9" s="410"/>
      <c r="F9" s="410"/>
      <c r="G9" s="410"/>
      <c r="H9" s="411"/>
      <c r="I9" s="414">
        <f>BZ9</f>
        <v>7</v>
      </c>
      <c r="J9" s="414"/>
      <c r="K9" s="414"/>
      <c r="L9" s="414"/>
      <c r="M9" s="414"/>
      <c r="N9" s="414"/>
      <c r="O9" s="414"/>
      <c r="P9" s="414">
        <f>CA9</f>
        <v>11</v>
      </c>
      <c r="Q9" s="414"/>
      <c r="R9" s="414"/>
      <c r="S9" s="414"/>
      <c r="T9" s="414"/>
      <c r="U9" s="414"/>
      <c r="V9" s="414"/>
      <c r="W9" s="414">
        <f>I9+P9</f>
        <v>18</v>
      </c>
      <c r="X9" s="414"/>
      <c r="Y9" s="414"/>
      <c r="Z9" s="414"/>
      <c r="AA9" s="414"/>
      <c r="AB9" s="414"/>
      <c r="AC9" s="414"/>
      <c r="AD9" s="400"/>
      <c r="AE9" s="401"/>
      <c r="AF9" s="401"/>
      <c r="AG9" s="401"/>
      <c r="AH9" s="401"/>
      <c r="AI9" s="401"/>
      <c r="AJ9" s="402"/>
      <c r="AK9" s="409" t="s">
        <v>148</v>
      </c>
      <c r="AL9" s="410"/>
      <c r="AM9" s="410"/>
      <c r="AN9" s="410"/>
      <c r="AO9" s="410"/>
      <c r="AP9" s="410"/>
      <c r="AQ9" s="411"/>
      <c r="AR9" s="425">
        <v>18</v>
      </c>
      <c r="AS9" s="425"/>
      <c r="AT9" s="425"/>
      <c r="AU9" s="425"/>
      <c r="AV9" s="425"/>
      <c r="AW9" s="425"/>
      <c r="AX9" s="425"/>
      <c r="AY9" s="495">
        <v>2</v>
      </c>
      <c r="AZ9" s="495"/>
      <c r="BA9" s="495"/>
      <c r="BB9" s="495"/>
      <c r="BC9" s="495"/>
      <c r="BD9" s="495"/>
      <c r="BE9" s="495"/>
      <c r="BF9" s="414">
        <f>AR9+AY9</f>
        <v>20</v>
      </c>
      <c r="BG9" s="414"/>
      <c r="BH9" s="414"/>
      <c r="BI9" s="414"/>
      <c r="BJ9" s="414"/>
      <c r="BK9" s="414"/>
      <c r="BL9" s="414"/>
      <c r="BM9" s="400"/>
      <c r="BN9" s="401"/>
      <c r="BO9" s="402"/>
      <c r="BP9" s="483">
        <f>ROUND(W9/AY5*100,1)</f>
        <v>90</v>
      </c>
      <c r="BQ9" s="483"/>
      <c r="BR9" s="483"/>
      <c r="BS9" s="483"/>
      <c r="BT9" s="483"/>
      <c r="BU9" s="483"/>
      <c r="BV9" s="483"/>
      <c r="BZ9" s="11">
        <f>COUNTIF('１　入居状況'!T8:T168,"男")</f>
        <v>7</v>
      </c>
      <c r="CA9" s="11">
        <f>COUNTIF('１　入居状況'!T8:T168,"女")</f>
        <v>11</v>
      </c>
      <c r="CB9" s="11">
        <f>SUM(BZ9:CA9)</f>
        <v>18</v>
      </c>
    </row>
    <row r="10" spans="1:87" ht="21" customHeight="1" x14ac:dyDescent="0.15">
      <c r="A10" s="140"/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</row>
    <row r="11" spans="1:87" ht="21" customHeight="1" x14ac:dyDescent="0.15">
      <c r="A11" s="140"/>
      <c r="B11" s="484" t="s">
        <v>146</v>
      </c>
      <c r="C11" s="485"/>
      <c r="D11" s="485"/>
      <c r="E11" s="485"/>
      <c r="F11" s="485"/>
      <c r="G11" s="485"/>
      <c r="H11" s="486"/>
      <c r="I11" s="479" t="s">
        <v>134</v>
      </c>
      <c r="J11" s="479"/>
      <c r="K11" s="479"/>
      <c r="L11" s="479"/>
      <c r="M11" s="479"/>
      <c r="N11" s="479"/>
      <c r="O11" s="479"/>
      <c r="P11" s="479" t="s">
        <v>135</v>
      </c>
      <c r="Q11" s="479"/>
      <c r="R11" s="479"/>
      <c r="S11" s="479"/>
      <c r="T11" s="479"/>
      <c r="U11" s="479"/>
      <c r="V11" s="479"/>
      <c r="W11" s="479" t="s">
        <v>136</v>
      </c>
      <c r="X11" s="479"/>
      <c r="Y11" s="479"/>
      <c r="Z11" s="479"/>
      <c r="AA11" s="479"/>
      <c r="AB11" s="479"/>
      <c r="AC11" s="479"/>
      <c r="AD11" s="479" t="s">
        <v>137</v>
      </c>
      <c r="AE11" s="479"/>
      <c r="AF11" s="479"/>
      <c r="AG11" s="479"/>
      <c r="AH11" s="479"/>
      <c r="AI11" s="479"/>
      <c r="AJ11" s="479"/>
      <c r="AK11" s="479" t="s">
        <v>138</v>
      </c>
      <c r="AL11" s="479"/>
      <c r="AM11" s="479"/>
      <c r="AN11" s="479"/>
      <c r="AO11" s="479"/>
      <c r="AP11" s="479"/>
      <c r="AQ11" s="479"/>
      <c r="AR11" s="479" t="s">
        <v>139</v>
      </c>
      <c r="AS11" s="479"/>
      <c r="AT11" s="479"/>
      <c r="AU11" s="479"/>
      <c r="AV11" s="479"/>
      <c r="AW11" s="479"/>
      <c r="AX11" s="479"/>
      <c r="AY11" s="400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1"/>
      <c r="BN11" s="401"/>
      <c r="BO11" s="402"/>
      <c r="BP11" s="426" t="s">
        <v>140</v>
      </c>
      <c r="BQ11" s="426"/>
      <c r="BR11" s="426"/>
      <c r="BS11" s="426"/>
      <c r="BT11" s="426"/>
      <c r="BU11" s="426"/>
      <c r="BV11" s="426"/>
      <c r="BZ11" s="12" t="s">
        <v>229</v>
      </c>
      <c r="CA11" s="12" t="s">
        <v>230</v>
      </c>
      <c r="CB11" s="12" t="s">
        <v>231</v>
      </c>
      <c r="CC11" s="12" t="s">
        <v>232</v>
      </c>
      <c r="CD11" s="12" t="s">
        <v>233</v>
      </c>
      <c r="CE11" s="12" t="s">
        <v>234</v>
      </c>
      <c r="CF11" s="12" t="s">
        <v>235</v>
      </c>
      <c r="CG11" s="12" t="s">
        <v>236</v>
      </c>
      <c r="CH11" s="12" t="s">
        <v>237</v>
      </c>
      <c r="CI11" s="11" t="s">
        <v>266</v>
      </c>
    </row>
    <row r="12" spans="1:87" ht="21" customHeight="1" x14ac:dyDescent="0.15">
      <c r="A12" s="140"/>
      <c r="B12" s="409" t="s">
        <v>147</v>
      </c>
      <c r="C12" s="410"/>
      <c r="D12" s="410"/>
      <c r="E12" s="410"/>
      <c r="F12" s="410"/>
      <c r="G12" s="410"/>
      <c r="H12" s="411"/>
      <c r="I12" s="414">
        <f>BZ12</f>
        <v>0</v>
      </c>
      <c r="J12" s="414"/>
      <c r="K12" s="414"/>
      <c r="L12" s="414"/>
      <c r="M12" s="414"/>
      <c r="N12" s="414"/>
      <c r="O12" s="414"/>
      <c r="P12" s="414">
        <f>CA12+CB12</f>
        <v>0</v>
      </c>
      <c r="Q12" s="414"/>
      <c r="R12" s="414"/>
      <c r="S12" s="414"/>
      <c r="T12" s="414"/>
      <c r="U12" s="414"/>
      <c r="V12" s="414"/>
      <c r="W12" s="414">
        <f>CC12+CD12</f>
        <v>5</v>
      </c>
      <c r="X12" s="414"/>
      <c r="Y12" s="414"/>
      <c r="Z12" s="414"/>
      <c r="AA12" s="414"/>
      <c r="AB12" s="414"/>
      <c r="AC12" s="414"/>
      <c r="AD12" s="414">
        <f>CE12+CF12</f>
        <v>7</v>
      </c>
      <c r="AE12" s="414"/>
      <c r="AF12" s="414"/>
      <c r="AG12" s="414"/>
      <c r="AH12" s="414"/>
      <c r="AI12" s="414"/>
      <c r="AJ12" s="414"/>
      <c r="AK12" s="414">
        <f>CG12+CH12</f>
        <v>5</v>
      </c>
      <c r="AL12" s="414"/>
      <c r="AM12" s="414"/>
      <c r="AN12" s="414"/>
      <c r="AO12" s="414"/>
      <c r="AP12" s="414"/>
      <c r="AQ12" s="414"/>
      <c r="AR12" s="414">
        <f>CI12</f>
        <v>1</v>
      </c>
      <c r="AS12" s="414"/>
      <c r="AT12" s="414"/>
      <c r="AU12" s="414"/>
      <c r="AV12" s="414"/>
      <c r="AW12" s="414"/>
      <c r="AX12" s="414"/>
      <c r="AY12" s="400"/>
      <c r="AZ12" s="401"/>
      <c r="BA12" s="401"/>
      <c r="BB12" s="401"/>
      <c r="BC12" s="401"/>
      <c r="BD12" s="401"/>
      <c r="BE12" s="401"/>
      <c r="BF12" s="401"/>
      <c r="BG12" s="401"/>
      <c r="BH12" s="401"/>
      <c r="BI12" s="401"/>
      <c r="BJ12" s="401"/>
      <c r="BK12" s="401"/>
      <c r="BL12" s="401"/>
      <c r="BM12" s="401"/>
      <c r="BN12" s="401"/>
      <c r="BO12" s="402"/>
      <c r="BP12" s="490">
        <f>IF(SUM(I12:AX12)=0,"",ROUND(SUM('１　入居状況'!O8:O168)/SUM(I12:AX12),1))</f>
        <v>85.8</v>
      </c>
      <c r="BQ12" s="491"/>
      <c r="BR12" s="491"/>
      <c r="BS12" s="491"/>
      <c r="BT12" s="491"/>
      <c r="BU12" s="491"/>
      <c r="BV12" s="492"/>
      <c r="BZ12" s="11">
        <f>COUNTIF('１　入居状況'!O8:O168,"&lt;60")</f>
        <v>0</v>
      </c>
      <c r="CA12" s="11">
        <f>COUNTIFS('１　入居状況'!O8:O168,"&lt;65",'１　入居状況'!O8:O168,"&gt;59")</f>
        <v>0</v>
      </c>
      <c r="CB12" s="11">
        <f>COUNTIFS('１　入居状況'!O8:O168,"&lt;70",'１　入居状況'!O8:O168,"&gt;64")</f>
        <v>0</v>
      </c>
      <c r="CC12" s="11">
        <f>COUNTIFS('１　入居状況'!O8:O168,"&lt;75",'１　入居状況'!O8:O168,"&gt;69")</f>
        <v>3</v>
      </c>
      <c r="CD12" s="11">
        <f>COUNTIFS('１　入居状況'!O8:O168,"&lt;80",'１　入居状況'!O8:O168,"&gt;74")</f>
        <v>2</v>
      </c>
      <c r="CE12" s="11">
        <f>COUNTIFS('１　入居状況'!O8:O168,"&lt;85",'１　入居状況'!O8:O168,"&gt;79")</f>
        <v>3</v>
      </c>
      <c r="CF12" s="11">
        <f>COUNTIFS('１　入居状況'!O8:O168,"&lt;90",'１　入居状況'!O8:O168,"&gt;84")</f>
        <v>4</v>
      </c>
      <c r="CG12" s="11">
        <f>COUNTIFS('１　入居状況'!O8:O168,"&lt;95",'１　入居状況'!O8:O168,"&gt;89")</f>
        <v>3</v>
      </c>
      <c r="CH12" s="11">
        <f>COUNTIFS('１　入居状況'!O8:O168,"&lt;100",'１　入居状況'!O8:O168,"&gt;94")</f>
        <v>2</v>
      </c>
      <c r="CI12" s="11">
        <f>COUNTIF('１　入居状況'!O8:O168,"&gt;99")</f>
        <v>1</v>
      </c>
    </row>
    <row r="13" spans="1:87" ht="21" customHeight="1" x14ac:dyDescent="0.15">
      <c r="A13" s="140"/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2"/>
      <c r="AF13" s="452"/>
      <c r="AG13" s="452"/>
      <c r="AH13" s="452"/>
      <c r="AI13" s="452"/>
      <c r="AJ13" s="452"/>
      <c r="AK13" s="452"/>
      <c r="AL13" s="452"/>
      <c r="AM13" s="452"/>
      <c r="AN13" s="452"/>
      <c r="AO13" s="452"/>
      <c r="AP13" s="452"/>
      <c r="AQ13" s="452"/>
      <c r="AR13" s="452"/>
      <c r="AS13" s="452"/>
      <c r="AT13" s="452"/>
      <c r="AU13" s="452"/>
      <c r="AV13" s="452"/>
      <c r="AW13" s="452"/>
      <c r="AX13" s="452"/>
      <c r="AY13" s="494" t="s">
        <v>172</v>
      </c>
      <c r="AZ13" s="494"/>
      <c r="BA13" s="494"/>
      <c r="BB13" s="494"/>
      <c r="BC13" s="494"/>
      <c r="BD13" s="494"/>
      <c r="BE13" s="494"/>
      <c r="BF13" s="494"/>
      <c r="BG13" s="494"/>
      <c r="BH13" s="494"/>
      <c r="BI13" s="494"/>
      <c r="BJ13" s="494"/>
      <c r="BK13" s="494"/>
      <c r="BL13" s="494"/>
      <c r="BM13" s="494"/>
      <c r="BN13" s="494"/>
      <c r="BO13" s="494"/>
      <c r="BP13" s="494"/>
      <c r="BQ13" s="494"/>
      <c r="BR13" s="494"/>
      <c r="BS13" s="494"/>
      <c r="BT13" s="494"/>
      <c r="BU13" s="494"/>
      <c r="BV13" s="494"/>
    </row>
    <row r="14" spans="1:87" ht="21" customHeight="1" x14ac:dyDescent="0.15">
      <c r="A14" s="140"/>
      <c r="B14" s="487" t="s">
        <v>133</v>
      </c>
      <c r="C14" s="488"/>
      <c r="D14" s="488"/>
      <c r="E14" s="488"/>
      <c r="F14" s="488"/>
      <c r="G14" s="488"/>
      <c r="H14" s="489"/>
      <c r="I14" s="479" t="s">
        <v>132</v>
      </c>
      <c r="J14" s="479"/>
      <c r="K14" s="479"/>
      <c r="L14" s="479"/>
      <c r="M14" s="479"/>
      <c r="N14" s="479"/>
      <c r="O14" s="479"/>
      <c r="P14" s="479" t="s">
        <v>131</v>
      </c>
      <c r="Q14" s="479"/>
      <c r="R14" s="479"/>
      <c r="S14" s="479"/>
      <c r="T14" s="479"/>
      <c r="U14" s="479"/>
      <c r="V14" s="479"/>
      <c r="W14" s="479" t="s">
        <v>130</v>
      </c>
      <c r="X14" s="479"/>
      <c r="Y14" s="479"/>
      <c r="Z14" s="479"/>
      <c r="AA14" s="479"/>
      <c r="AB14" s="479"/>
      <c r="AC14" s="479"/>
      <c r="AD14" s="479" t="s">
        <v>129</v>
      </c>
      <c r="AE14" s="479"/>
      <c r="AF14" s="479"/>
      <c r="AG14" s="479"/>
      <c r="AH14" s="479"/>
      <c r="AI14" s="479"/>
      <c r="AJ14" s="479"/>
      <c r="AK14" s="479" t="s">
        <v>128</v>
      </c>
      <c r="AL14" s="479"/>
      <c r="AM14" s="479"/>
      <c r="AN14" s="479"/>
      <c r="AO14" s="479"/>
      <c r="AP14" s="479"/>
      <c r="AQ14" s="479"/>
      <c r="AR14" s="479" t="s">
        <v>127</v>
      </c>
      <c r="AS14" s="479"/>
      <c r="AT14" s="479"/>
      <c r="AU14" s="479"/>
      <c r="AV14" s="479"/>
      <c r="AW14" s="479"/>
      <c r="AX14" s="479"/>
      <c r="AY14" s="479" t="s">
        <v>126</v>
      </c>
      <c r="AZ14" s="479"/>
      <c r="BA14" s="479"/>
      <c r="BB14" s="479"/>
      <c r="BC14" s="479"/>
      <c r="BD14" s="479"/>
      <c r="BE14" s="479"/>
      <c r="BF14" s="479" t="s">
        <v>125</v>
      </c>
      <c r="BG14" s="479"/>
      <c r="BH14" s="479"/>
      <c r="BI14" s="479"/>
      <c r="BJ14" s="479"/>
      <c r="BK14" s="479"/>
      <c r="BL14" s="479"/>
      <c r="BM14" s="400"/>
      <c r="BN14" s="401"/>
      <c r="BO14" s="402"/>
      <c r="BP14" s="371" t="s">
        <v>221</v>
      </c>
      <c r="BQ14" s="372"/>
      <c r="BR14" s="372"/>
      <c r="BS14" s="372"/>
      <c r="BT14" s="372"/>
      <c r="BU14" s="372"/>
      <c r="BV14" s="373"/>
      <c r="BZ14" s="11" t="s">
        <v>238</v>
      </c>
      <c r="CA14" s="11" t="s">
        <v>239</v>
      </c>
      <c r="CB14" s="11" t="s">
        <v>240</v>
      </c>
      <c r="CC14" s="11" t="s">
        <v>241</v>
      </c>
      <c r="CD14" s="11" t="s">
        <v>242</v>
      </c>
      <c r="CE14" s="11" t="s">
        <v>243</v>
      </c>
      <c r="CF14" s="11" t="s">
        <v>244</v>
      </c>
      <c r="CG14" s="11" t="s">
        <v>245</v>
      </c>
      <c r="CH14" s="11" t="s">
        <v>18</v>
      </c>
    </row>
    <row r="15" spans="1:87" ht="21" customHeight="1" x14ac:dyDescent="0.15">
      <c r="A15" s="140"/>
      <c r="B15" s="409" t="s">
        <v>147</v>
      </c>
      <c r="C15" s="410"/>
      <c r="D15" s="410"/>
      <c r="E15" s="410"/>
      <c r="F15" s="410"/>
      <c r="G15" s="410"/>
      <c r="H15" s="411"/>
      <c r="I15" s="414">
        <f>BZ15</f>
        <v>2</v>
      </c>
      <c r="J15" s="414"/>
      <c r="K15" s="414"/>
      <c r="L15" s="414"/>
      <c r="M15" s="414"/>
      <c r="N15" s="414"/>
      <c r="O15" s="414"/>
      <c r="P15" s="414">
        <f>CA15</f>
        <v>2</v>
      </c>
      <c r="Q15" s="414"/>
      <c r="R15" s="414"/>
      <c r="S15" s="414"/>
      <c r="T15" s="414"/>
      <c r="U15" s="414"/>
      <c r="V15" s="414"/>
      <c r="W15" s="414">
        <f>CB15</f>
        <v>2</v>
      </c>
      <c r="X15" s="414"/>
      <c r="Y15" s="414"/>
      <c r="Z15" s="414"/>
      <c r="AA15" s="414"/>
      <c r="AB15" s="414"/>
      <c r="AC15" s="414"/>
      <c r="AD15" s="414">
        <f>CC15</f>
        <v>2</v>
      </c>
      <c r="AE15" s="414"/>
      <c r="AF15" s="414"/>
      <c r="AG15" s="414"/>
      <c r="AH15" s="414"/>
      <c r="AI15" s="414"/>
      <c r="AJ15" s="414"/>
      <c r="AK15" s="414">
        <f>CD15</f>
        <v>3</v>
      </c>
      <c r="AL15" s="414"/>
      <c r="AM15" s="414"/>
      <c r="AN15" s="414"/>
      <c r="AO15" s="414"/>
      <c r="AP15" s="414"/>
      <c r="AQ15" s="414"/>
      <c r="AR15" s="414">
        <f>CE15</f>
        <v>4</v>
      </c>
      <c r="AS15" s="414"/>
      <c r="AT15" s="414"/>
      <c r="AU15" s="414"/>
      <c r="AV15" s="414"/>
      <c r="AW15" s="414"/>
      <c r="AX15" s="414"/>
      <c r="AY15" s="414">
        <f>CF15</f>
        <v>2</v>
      </c>
      <c r="AZ15" s="414"/>
      <c r="BA15" s="414"/>
      <c r="BB15" s="414"/>
      <c r="BC15" s="414"/>
      <c r="BD15" s="414"/>
      <c r="BE15" s="414"/>
      <c r="BF15" s="414">
        <f>CG15</f>
        <v>1</v>
      </c>
      <c r="BG15" s="414"/>
      <c r="BH15" s="414"/>
      <c r="BI15" s="414"/>
      <c r="BJ15" s="414"/>
      <c r="BK15" s="414"/>
      <c r="BL15" s="414"/>
      <c r="BM15" s="400"/>
      <c r="BN15" s="401"/>
      <c r="BO15" s="402"/>
      <c r="BP15" s="374">
        <f>IF(SUM(I15:BL15)=0,"",ROUND(((P15+W15)*0.375+AD15+AK15*2+AR15*3+AY15*4+BF15*5)/SUM(I15:BL15),1))</f>
        <v>1.9</v>
      </c>
      <c r="BQ15" s="374"/>
      <c r="BR15" s="374"/>
      <c r="BS15" s="374"/>
      <c r="BT15" s="374"/>
      <c r="BU15" s="374"/>
      <c r="BV15" s="374"/>
      <c r="BZ15" s="11">
        <f>COUNTIF('１　入居状況'!AE8:AE168,"自立")</f>
        <v>2</v>
      </c>
      <c r="CA15" s="11">
        <f>COUNTIF('１　入居状況'!AE8:AE168,"要支援1")</f>
        <v>2</v>
      </c>
      <c r="CB15" s="11">
        <f>COUNTIF('１　入居状況'!AE8:AE168,"要支援1")</f>
        <v>2</v>
      </c>
      <c r="CC15" s="11">
        <f>COUNTIF('１　入居状況'!AE8:AE168,"要介護1")</f>
        <v>2</v>
      </c>
      <c r="CD15" s="11">
        <f>COUNTIF('１　入居状況'!AE8:AE168,"要介護2")</f>
        <v>3</v>
      </c>
      <c r="CE15" s="11">
        <f>COUNTIF('１　入居状況'!AE8:AE168,"要介護3")</f>
        <v>4</v>
      </c>
      <c r="CF15" s="11">
        <f>COUNTIF('１　入居状況'!AE8:AE168,"要介護4")</f>
        <v>2</v>
      </c>
      <c r="CG15" s="11">
        <f>COUNTIF('１　入居状況'!AE8:AE168,"要介護5")</f>
        <v>1</v>
      </c>
      <c r="CH15" s="11">
        <f>COUNTIF('１　入居状況'!AE8:AE168,"不明")</f>
        <v>0</v>
      </c>
    </row>
    <row r="16" spans="1:87" ht="21" customHeight="1" thickBot="1" x14ac:dyDescent="0.2">
      <c r="A16" s="140"/>
      <c r="B16" s="452" t="str">
        <f>IF(CH15=0,"","介護度不明者　"&amp;CH15&amp;"人")</f>
        <v/>
      </c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  <c r="AT16" s="453"/>
      <c r="AU16" s="453"/>
      <c r="AV16" s="453"/>
      <c r="AW16" s="453"/>
      <c r="AX16" s="453"/>
      <c r="AY16" s="453"/>
      <c r="AZ16" s="453"/>
      <c r="BA16" s="453"/>
      <c r="BB16" s="453"/>
      <c r="BC16" s="453"/>
      <c r="BD16" s="453"/>
      <c r="BE16" s="453"/>
      <c r="BF16" s="453"/>
      <c r="BG16" s="453"/>
      <c r="BH16" s="453"/>
      <c r="BI16" s="453"/>
      <c r="BJ16" s="453"/>
      <c r="BK16" s="453"/>
      <c r="BL16" s="453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</row>
    <row r="17" spans="1:86" ht="21" customHeight="1" x14ac:dyDescent="0.15">
      <c r="A17" s="140"/>
      <c r="B17" s="496" t="s">
        <v>150</v>
      </c>
      <c r="C17" s="497"/>
      <c r="D17" s="497"/>
      <c r="E17" s="497"/>
      <c r="F17" s="497"/>
      <c r="G17" s="497"/>
      <c r="H17" s="498"/>
      <c r="I17" s="479" t="s">
        <v>151</v>
      </c>
      <c r="J17" s="479"/>
      <c r="K17" s="479"/>
      <c r="L17" s="479"/>
      <c r="M17" s="479"/>
      <c r="N17" s="479"/>
      <c r="O17" s="479"/>
      <c r="P17" s="479" t="s">
        <v>152</v>
      </c>
      <c r="Q17" s="479"/>
      <c r="R17" s="479"/>
      <c r="S17" s="479"/>
      <c r="T17" s="479"/>
      <c r="U17" s="479"/>
      <c r="V17" s="479"/>
      <c r="W17" s="479" t="s">
        <v>153</v>
      </c>
      <c r="X17" s="479"/>
      <c r="Y17" s="479"/>
      <c r="Z17" s="479"/>
      <c r="AA17" s="479"/>
      <c r="AB17" s="479"/>
      <c r="AC17" s="479"/>
      <c r="AD17" s="479" t="s">
        <v>154</v>
      </c>
      <c r="AE17" s="479"/>
      <c r="AF17" s="479"/>
      <c r="AG17" s="479"/>
      <c r="AH17" s="479"/>
      <c r="AI17" s="479"/>
      <c r="AJ17" s="479"/>
      <c r="AK17" s="479" t="s">
        <v>155</v>
      </c>
      <c r="AL17" s="479"/>
      <c r="AM17" s="479"/>
      <c r="AN17" s="479"/>
      <c r="AO17" s="479"/>
      <c r="AP17" s="479"/>
      <c r="AQ17" s="479"/>
      <c r="AR17" s="479" t="s">
        <v>156</v>
      </c>
      <c r="AS17" s="479"/>
      <c r="AT17" s="479"/>
      <c r="AU17" s="479"/>
      <c r="AV17" s="479"/>
      <c r="AW17" s="479"/>
      <c r="AX17" s="479"/>
      <c r="AY17" s="479" t="s">
        <v>157</v>
      </c>
      <c r="AZ17" s="479"/>
      <c r="BA17" s="479"/>
      <c r="BB17" s="479"/>
      <c r="BC17" s="479"/>
      <c r="BD17" s="479"/>
      <c r="BE17" s="479"/>
      <c r="BF17" s="479" t="s">
        <v>158</v>
      </c>
      <c r="BG17" s="479"/>
      <c r="BH17" s="479"/>
      <c r="BI17" s="479"/>
      <c r="BJ17" s="479"/>
      <c r="BK17" s="479"/>
      <c r="BL17" s="479"/>
      <c r="BM17" s="479" t="s">
        <v>159</v>
      </c>
      <c r="BN17" s="479"/>
      <c r="BO17" s="479"/>
      <c r="BP17" s="479"/>
      <c r="BQ17" s="479"/>
      <c r="BR17" s="479"/>
      <c r="BS17" s="479"/>
      <c r="BT17" s="400"/>
      <c r="BU17" s="401"/>
      <c r="BV17" s="401"/>
      <c r="BZ17" s="109" t="s">
        <v>20</v>
      </c>
      <c r="CA17" s="110" t="s">
        <v>21</v>
      </c>
      <c r="CB17" s="110" t="s">
        <v>22</v>
      </c>
      <c r="CC17" s="110" t="s">
        <v>23</v>
      </c>
      <c r="CD17" s="110" t="s">
        <v>24</v>
      </c>
      <c r="CE17" s="110" t="s">
        <v>25</v>
      </c>
      <c r="CF17" s="110" t="s">
        <v>26</v>
      </c>
      <c r="CG17" s="110" t="s">
        <v>27</v>
      </c>
      <c r="CH17" s="111" t="s">
        <v>28</v>
      </c>
    </row>
    <row r="18" spans="1:86" ht="21" customHeight="1" thickBot="1" x14ac:dyDescent="0.2">
      <c r="A18" s="140"/>
      <c r="B18" s="499"/>
      <c r="C18" s="500"/>
      <c r="D18" s="500"/>
      <c r="E18" s="500"/>
      <c r="F18" s="500"/>
      <c r="G18" s="500"/>
      <c r="H18" s="501"/>
      <c r="I18" s="392">
        <f>BZ18</f>
        <v>6</v>
      </c>
      <c r="J18" s="392"/>
      <c r="K18" s="392"/>
      <c r="L18" s="392"/>
      <c r="M18" s="392"/>
      <c r="N18" s="392"/>
      <c r="O18" s="392"/>
      <c r="P18" s="392">
        <f>CA18</f>
        <v>1</v>
      </c>
      <c r="Q18" s="392"/>
      <c r="R18" s="392"/>
      <c r="S18" s="392"/>
      <c r="T18" s="392"/>
      <c r="U18" s="392"/>
      <c r="V18" s="392"/>
      <c r="W18" s="392">
        <f>CB18</f>
        <v>1</v>
      </c>
      <c r="X18" s="392"/>
      <c r="Y18" s="392"/>
      <c r="Z18" s="392"/>
      <c r="AA18" s="392"/>
      <c r="AB18" s="392"/>
      <c r="AC18" s="392"/>
      <c r="AD18" s="392">
        <f>CC18</f>
        <v>1</v>
      </c>
      <c r="AE18" s="392"/>
      <c r="AF18" s="392"/>
      <c r="AG18" s="392"/>
      <c r="AH18" s="392"/>
      <c r="AI18" s="392"/>
      <c r="AJ18" s="392"/>
      <c r="AK18" s="392">
        <f>CD18</f>
        <v>0</v>
      </c>
      <c r="AL18" s="392"/>
      <c r="AM18" s="392"/>
      <c r="AN18" s="392"/>
      <c r="AO18" s="392"/>
      <c r="AP18" s="392"/>
      <c r="AQ18" s="392"/>
      <c r="AR18" s="392">
        <f>CE18</f>
        <v>0</v>
      </c>
      <c r="AS18" s="392"/>
      <c r="AT18" s="392"/>
      <c r="AU18" s="392"/>
      <c r="AV18" s="392"/>
      <c r="AW18" s="392"/>
      <c r="AX18" s="392"/>
      <c r="AY18" s="392">
        <f>CF18</f>
        <v>2</v>
      </c>
      <c r="AZ18" s="392"/>
      <c r="BA18" s="392"/>
      <c r="BB18" s="392"/>
      <c r="BC18" s="392"/>
      <c r="BD18" s="392"/>
      <c r="BE18" s="392"/>
      <c r="BF18" s="392">
        <f>CG18</f>
        <v>0</v>
      </c>
      <c r="BG18" s="392"/>
      <c r="BH18" s="392"/>
      <c r="BI18" s="392"/>
      <c r="BJ18" s="392"/>
      <c r="BK18" s="392"/>
      <c r="BL18" s="392"/>
      <c r="BM18" s="392">
        <f>CH18</f>
        <v>1</v>
      </c>
      <c r="BN18" s="392"/>
      <c r="BO18" s="392"/>
      <c r="BP18" s="392"/>
      <c r="BQ18" s="392"/>
      <c r="BR18" s="392"/>
      <c r="BS18" s="392"/>
      <c r="BT18" s="400"/>
      <c r="BU18" s="401"/>
      <c r="BV18" s="401"/>
      <c r="BZ18" s="121">
        <f>COUNTIF('１　入居状況'!$X$8:$X$168,"福井市")</f>
        <v>6</v>
      </c>
      <c r="CA18" s="120">
        <f>COUNTIF('１　入居状況'!$X$8:$X$168,"敦賀市")</f>
        <v>1</v>
      </c>
      <c r="CB18" s="120">
        <f>COUNTIF('１　入居状況'!$X$8:$X$168,"小浜市")</f>
        <v>1</v>
      </c>
      <c r="CC18" s="120">
        <f>COUNTIF('１　入居状況'!$X$8:$X$168,"大野市")</f>
        <v>1</v>
      </c>
      <c r="CD18" s="120">
        <f>COUNTIF('１　入居状況'!$X$8:$X$168,"勝山市")</f>
        <v>0</v>
      </c>
      <c r="CE18" s="120">
        <f>COUNTIF('１　入居状況'!$X$8:$X$168,"鯖江市")</f>
        <v>0</v>
      </c>
      <c r="CF18" s="120">
        <f>COUNTIF('１　入居状況'!$X$8:$X$168,"あわら市")</f>
        <v>2</v>
      </c>
      <c r="CG18" s="120">
        <f>COUNTIF('１　入居状況'!$X$8:$X$168,"越前市")</f>
        <v>0</v>
      </c>
      <c r="CH18" s="122">
        <f>COUNTIF('１　入居状況'!$X$8:$X$168,"坂井市")</f>
        <v>1</v>
      </c>
    </row>
    <row r="19" spans="1:86" ht="21" customHeight="1" thickTop="1" x14ac:dyDescent="0.15">
      <c r="A19" s="140"/>
      <c r="B19" s="499"/>
      <c r="C19" s="500"/>
      <c r="D19" s="500"/>
      <c r="E19" s="500"/>
      <c r="F19" s="500"/>
      <c r="G19" s="500"/>
      <c r="H19" s="501"/>
      <c r="I19" s="387" t="s">
        <v>160</v>
      </c>
      <c r="J19" s="387"/>
      <c r="K19" s="387"/>
      <c r="L19" s="387"/>
      <c r="M19" s="387"/>
      <c r="N19" s="387"/>
      <c r="O19" s="387"/>
      <c r="P19" s="387" t="s">
        <v>161</v>
      </c>
      <c r="Q19" s="387"/>
      <c r="R19" s="387"/>
      <c r="S19" s="387"/>
      <c r="T19" s="387"/>
      <c r="U19" s="387"/>
      <c r="V19" s="387"/>
      <c r="W19" s="387" t="s">
        <v>162</v>
      </c>
      <c r="X19" s="387"/>
      <c r="Y19" s="387"/>
      <c r="Z19" s="387"/>
      <c r="AA19" s="387"/>
      <c r="AB19" s="387"/>
      <c r="AC19" s="387"/>
      <c r="AD19" s="387" t="s">
        <v>163</v>
      </c>
      <c r="AE19" s="387"/>
      <c r="AF19" s="387"/>
      <c r="AG19" s="387"/>
      <c r="AH19" s="387"/>
      <c r="AI19" s="387"/>
      <c r="AJ19" s="387"/>
      <c r="AK19" s="387" t="s">
        <v>164</v>
      </c>
      <c r="AL19" s="387"/>
      <c r="AM19" s="387"/>
      <c r="AN19" s="387"/>
      <c r="AO19" s="387"/>
      <c r="AP19" s="387"/>
      <c r="AQ19" s="387"/>
      <c r="AR19" s="387" t="s">
        <v>165</v>
      </c>
      <c r="AS19" s="387"/>
      <c r="AT19" s="387"/>
      <c r="AU19" s="387"/>
      <c r="AV19" s="387"/>
      <c r="AW19" s="387"/>
      <c r="AX19" s="387"/>
      <c r="AY19" s="387" t="s">
        <v>166</v>
      </c>
      <c r="AZ19" s="387"/>
      <c r="BA19" s="387"/>
      <c r="BB19" s="387"/>
      <c r="BC19" s="387"/>
      <c r="BD19" s="387"/>
      <c r="BE19" s="387"/>
      <c r="BF19" s="387" t="s">
        <v>167</v>
      </c>
      <c r="BG19" s="387"/>
      <c r="BH19" s="387"/>
      <c r="BI19" s="387"/>
      <c r="BJ19" s="387"/>
      <c r="BK19" s="387"/>
      <c r="BL19" s="388"/>
      <c r="BM19" s="389" t="s">
        <v>168</v>
      </c>
      <c r="BN19" s="390"/>
      <c r="BO19" s="390"/>
      <c r="BP19" s="390"/>
      <c r="BQ19" s="390"/>
      <c r="BR19" s="390"/>
      <c r="BS19" s="391"/>
      <c r="BT19" s="400"/>
      <c r="BU19" s="401"/>
      <c r="BV19" s="401"/>
      <c r="BZ19" s="112" t="s">
        <v>29</v>
      </c>
      <c r="CA19" s="99" t="s">
        <v>30</v>
      </c>
      <c r="CB19" s="99" t="s">
        <v>31</v>
      </c>
      <c r="CC19" s="99" t="s">
        <v>32</v>
      </c>
      <c r="CD19" s="99" t="s">
        <v>33</v>
      </c>
      <c r="CE19" s="99" t="s">
        <v>34</v>
      </c>
      <c r="CF19" s="99" t="s">
        <v>35</v>
      </c>
      <c r="CG19" s="99" t="s">
        <v>36</v>
      </c>
      <c r="CH19" s="113" t="s">
        <v>37</v>
      </c>
    </row>
    <row r="20" spans="1:86" ht="21" customHeight="1" thickBot="1" x14ac:dyDescent="0.2">
      <c r="A20" s="140"/>
      <c r="B20" s="499"/>
      <c r="C20" s="500"/>
      <c r="D20" s="500"/>
      <c r="E20" s="500"/>
      <c r="F20" s="500"/>
      <c r="G20" s="500"/>
      <c r="H20" s="501"/>
      <c r="I20" s="392">
        <f>BZ20</f>
        <v>1</v>
      </c>
      <c r="J20" s="392"/>
      <c r="K20" s="392"/>
      <c r="L20" s="392"/>
      <c r="M20" s="392"/>
      <c r="N20" s="392"/>
      <c r="O20" s="392"/>
      <c r="P20" s="392">
        <f>CA20</f>
        <v>0</v>
      </c>
      <c r="Q20" s="392"/>
      <c r="R20" s="392"/>
      <c r="S20" s="392"/>
      <c r="T20" s="392"/>
      <c r="U20" s="392"/>
      <c r="V20" s="392"/>
      <c r="W20" s="392">
        <f>CB20</f>
        <v>0</v>
      </c>
      <c r="X20" s="392"/>
      <c r="Y20" s="392"/>
      <c r="Z20" s="392"/>
      <c r="AA20" s="392"/>
      <c r="AB20" s="392"/>
      <c r="AC20" s="392"/>
      <c r="AD20" s="392">
        <f>CC20</f>
        <v>0</v>
      </c>
      <c r="AE20" s="392"/>
      <c r="AF20" s="392"/>
      <c r="AG20" s="392"/>
      <c r="AH20" s="392"/>
      <c r="AI20" s="392"/>
      <c r="AJ20" s="392"/>
      <c r="AK20" s="392">
        <f>CD20</f>
        <v>0</v>
      </c>
      <c r="AL20" s="392"/>
      <c r="AM20" s="392"/>
      <c r="AN20" s="392"/>
      <c r="AO20" s="392"/>
      <c r="AP20" s="392"/>
      <c r="AQ20" s="392"/>
      <c r="AR20" s="392">
        <f>CE20</f>
        <v>0</v>
      </c>
      <c r="AS20" s="392"/>
      <c r="AT20" s="392"/>
      <c r="AU20" s="392"/>
      <c r="AV20" s="392"/>
      <c r="AW20" s="392"/>
      <c r="AX20" s="392"/>
      <c r="AY20" s="392">
        <f>CF20</f>
        <v>0</v>
      </c>
      <c r="AZ20" s="392"/>
      <c r="BA20" s="392"/>
      <c r="BB20" s="392"/>
      <c r="BC20" s="392"/>
      <c r="BD20" s="392"/>
      <c r="BE20" s="392"/>
      <c r="BF20" s="392">
        <f>CG20</f>
        <v>0</v>
      </c>
      <c r="BG20" s="392"/>
      <c r="BH20" s="392"/>
      <c r="BI20" s="392"/>
      <c r="BJ20" s="392"/>
      <c r="BK20" s="392"/>
      <c r="BL20" s="393"/>
      <c r="BM20" s="383">
        <f>CH20</f>
        <v>13</v>
      </c>
      <c r="BN20" s="384"/>
      <c r="BO20" s="384"/>
      <c r="BP20" s="384"/>
      <c r="BQ20" s="384"/>
      <c r="BR20" s="384"/>
      <c r="BS20" s="386"/>
      <c r="BT20" s="401"/>
      <c r="BU20" s="401"/>
      <c r="BV20" s="401"/>
      <c r="BZ20" s="121">
        <f>COUNTIF('１　入居状況'!$X$8:$X$168,"永平寺町")</f>
        <v>1</v>
      </c>
      <c r="CA20" s="120">
        <f>COUNTIF('１　入居状況'!$X$8:$X$168,"池田町")</f>
        <v>0</v>
      </c>
      <c r="CB20" s="120">
        <f>COUNTIF('１　入居状況'!$X$8:$X$168,"南越前町")</f>
        <v>0</v>
      </c>
      <c r="CC20" s="120">
        <f>COUNTIF('１　入居状況'!$X$8:$X$168,"越前町")</f>
        <v>0</v>
      </c>
      <c r="CD20" s="120">
        <f>COUNTIF('１　入居状況'!$X$8:$X$168,"美浜町")</f>
        <v>0</v>
      </c>
      <c r="CE20" s="120">
        <f>COUNTIF('１　入居状況'!$X$8:$X$168,"高浜町")</f>
        <v>0</v>
      </c>
      <c r="CF20" s="120">
        <f>COUNTIF('１　入居状況'!$X$8:$X$168,"おおい町")</f>
        <v>0</v>
      </c>
      <c r="CG20" s="120">
        <f>COUNTIF('１　入居状況'!$X$8:$X$168,"若狭町")</f>
        <v>0</v>
      </c>
      <c r="CH20" s="122">
        <f>SUM(BZ18:CH18,BZ20:CG20)</f>
        <v>13</v>
      </c>
    </row>
    <row r="21" spans="1:86" ht="21" customHeight="1" thickTop="1" x14ac:dyDescent="0.15">
      <c r="A21" s="140"/>
      <c r="B21" s="499"/>
      <c r="C21" s="500"/>
      <c r="D21" s="500"/>
      <c r="E21" s="500"/>
      <c r="F21" s="500"/>
      <c r="G21" s="500"/>
      <c r="H21" s="501"/>
      <c r="I21" s="471" t="s">
        <v>329</v>
      </c>
      <c r="J21" s="471"/>
      <c r="K21" s="471"/>
      <c r="L21" s="471"/>
      <c r="M21" s="471"/>
      <c r="N21" s="471"/>
      <c r="O21" s="471"/>
      <c r="P21" s="471" t="s">
        <v>330</v>
      </c>
      <c r="Q21" s="471"/>
      <c r="R21" s="471"/>
      <c r="S21" s="471"/>
      <c r="T21" s="471"/>
      <c r="U21" s="471"/>
      <c r="V21" s="471"/>
      <c r="W21" s="480" t="s">
        <v>331</v>
      </c>
      <c r="X21" s="481"/>
      <c r="Y21" s="481"/>
      <c r="Z21" s="481"/>
      <c r="AA21" s="481"/>
      <c r="AB21" s="481"/>
      <c r="AC21" s="482"/>
      <c r="AD21" s="471" t="s">
        <v>332</v>
      </c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1"/>
      <c r="BD21" s="471"/>
      <c r="BE21" s="480"/>
      <c r="BF21" s="389" t="s">
        <v>169</v>
      </c>
      <c r="BG21" s="390"/>
      <c r="BH21" s="390"/>
      <c r="BI21" s="390"/>
      <c r="BJ21" s="390"/>
      <c r="BK21" s="390"/>
      <c r="BL21" s="493"/>
      <c r="BM21" s="389" t="s">
        <v>170</v>
      </c>
      <c r="BN21" s="390"/>
      <c r="BO21" s="390"/>
      <c r="BP21" s="390"/>
      <c r="BQ21" s="390"/>
      <c r="BR21" s="390"/>
      <c r="BS21" s="391"/>
      <c r="BT21" s="400"/>
      <c r="BU21" s="401"/>
      <c r="BV21" s="401"/>
      <c r="BZ21" s="104" t="str">
        <f>IF($CG$22="","（○○県○○市）",IF($CG$22=0,"（○○県○○市）",IF(I21="（○○県○○市）","記入要",I21)))</f>
        <v>（愛知県名古屋市）</v>
      </c>
      <c r="CA21" s="102" t="str">
        <f>IF(BZ22=0,"（○○県○○市）",IF(BZ23="充足","（○○県○○市）",IF(P21="（○○県○○市）","記入要",P21)))</f>
        <v>（大阪府堺市）</v>
      </c>
      <c r="CB21" s="102" t="str">
        <f>IF(CA22=0,"（○○県○○市）",IF(CA23="充足","（○○県○○市）",IF(W21="（○○県○○市）","記入要",W21)))</f>
        <v>（石川県小松市）</v>
      </c>
      <c r="CC21" s="102" t="str">
        <f>IF(CB22=0,"（○○県○○市）",IF(CB23="充足","（○○県○○市）",IF(AD21="（○○県○○市）","記入要",AD21)))</f>
        <v>（神奈川県横浜市）</v>
      </c>
      <c r="CD21" s="102" t="str">
        <f>IF(CC22=0,"（○○県○○市）",IF(CC23="充足","（○○県○○市）",IF(AK21="（○○県○○市）","記入要",AK21)))</f>
        <v>（○○県○○市）</v>
      </c>
      <c r="CE21" s="102" t="str">
        <f>IF(CD22=0,"（○○県○○市）",IF(CD23="充足","（○○県○○市）",IF(AR21="（○○県○○市）","記入要",AR21)))</f>
        <v>（○○県○○市）</v>
      </c>
      <c r="CF21" s="102" t="str">
        <f>IF(CE22=0,"（○○県○○市）",IF(CE23="充足","（○○県○○市）",IF(AY21="（○○県○○市）","記入要",AY21)))</f>
        <v>（○○県○○市）</v>
      </c>
      <c r="CG21" s="100" t="s">
        <v>104</v>
      </c>
      <c r="CH21" s="115" t="s">
        <v>38</v>
      </c>
    </row>
    <row r="22" spans="1:86" ht="21" customHeight="1" thickBot="1" x14ac:dyDescent="0.2">
      <c r="A22" s="140"/>
      <c r="B22" s="502"/>
      <c r="C22" s="503"/>
      <c r="D22" s="503"/>
      <c r="E22" s="503"/>
      <c r="F22" s="503"/>
      <c r="G22" s="503"/>
      <c r="H22" s="504"/>
      <c r="I22" s="381">
        <v>2</v>
      </c>
      <c r="J22" s="381"/>
      <c r="K22" s="381"/>
      <c r="L22" s="381"/>
      <c r="M22" s="381"/>
      <c r="N22" s="381"/>
      <c r="O22" s="381"/>
      <c r="P22" s="381">
        <v>1</v>
      </c>
      <c r="Q22" s="381"/>
      <c r="R22" s="381"/>
      <c r="S22" s="381"/>
      <c r="T22" s="381"/>
      <c r="U22" s="381"/>
      <c r="V22" s="381"/>
      <c r="W22" s="381">
        <v>1</v>
      </c>
      <c r="X22" s="381"/>
      <c r="Y22" s="381"/>
      <c r="Z22" s="381"/>
      <c r="AA22" s="381"/>
      <c r="AB22" s="381"/>
      <c r="AC22" s="381"/>
      <c r="AD22" s="381">
        <v>1</v>
      </c>
      <c r="AE22" s="381"/>
      <c r="AF22" s="381"/>
      <c r="AG22" s="381"/>
      <c r="AH22" s="381"/>
      <c r="AI22" s="381"/>
      <c r="AJ22" s="381"/>
      <c r="AK22" s="381"/>
      <c r="AL22" s="381"/>
      <c r="AM22" s="381"/>
      <c r="AN22" s="381"/>
      <c r="AO22" s="381"/>
      <c r="AP22" s="381"/>
      <c r="AQ22" s="381"/>
      <c r="AR22" s="381"/>
      <c r="AS22" s="381"/>
      <c r="AT22" s="381"/>
      <c r="AU22" s="381"/>
      <c r="AV22" s="381"/>
      <c r="AW22" s="381"/>
      <c r="AX22" s="381"/>
      <c r="AY22" s="381"/>
      <c r="AZ22" s="381"/>
      <c r="BA22" s="381"/>
      <c r="BB22" s="381"/>
      <c r="BC22" s="381"/>
      <c r="BD22" s="381"/>
      <c r="BE22" s="382"/>
      <c r="BF22" s="383">
        <f>CG22</f>
        <v>5</v>
      </c>
      <c r="BG22" s="384"/>
      <c r="BH22" s="384"/>
      <c r="BI22" s="384"/>
      <c r="BJ22" s="384"/>
      <c r="BK22" s="384"/>
      <c r="BL22" s="385"/>
      <c r="BM22" s="383">
        <f>CH22</f>
        <v>18</v>
      </c>
      <c r="BN22" s="384"/>
      <c r="BO22" s="384"/>
      <c r="BP22" s="384"/>
      <c r="BQ22" s="384"/>
      <c r="BR22" s="384"/>
      <c r="BS22" s="386"/>
      <c r="BT22" s="400"/>
      <c r="BU22" s="401"/>
      <c r="BV22" s="401"/>
      <c r="BZ22" s="105">
        <f>I22</f>
        <v>2</v>
      </c>
      <c r="CA22" s="119">
        <f>P22</f>
        <v>1</v>
      </c>
      <c r="CB22" s="119">
        <f>W22</f>
        <v>1</v>
      </c>
      <c r="CC22" s="119">
        <f>AD22</f>
        <v>1</v>
      </c>
      <c r="CD22" s="119">
        <f>AK22</f>
        <v>0</v>
      </c>
      <c r="CE22" s="119">
        <f>AR22</f>
        <v>0</v>
      </c>
      <c r="CF22" s="119">
        <f>AY22</f>
        <v>0</v>
      </c>
      <c r="CG22" s="103">
        <f>COUNTIF('１　入居状況'!$X$8:$X$168,"県外")</f>
        <v>5</v>
      </c>
      <c r="CH22" s="114">
        <f>SUM(CH20,CG22)</f>
        <v>18</v>
      </c>
    </row>
    <row r="23" spans="1:86" ht="21" customHeight="1" thickTop="1" x14ac:dyDescent="0.15">
      <c r="A23" s="140"/>
      <c r="B23" s="307"/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7"/>
      <c r="AK23" s="307"/>
      <c r="AL23" s="307"/>
      <c r="AM23" s="307"/>
      <c r="AN23" s="307"/>
      <c r="AO23" s="307"/>
      <c r="AP23" s="307"/>
      <c r="AQ23" s="307"/>
      <c r="AR23" s="307"/>
      <c r="AS23" s="307"/>
      <c r="AT23" s="307"/>
      <c r="AU23" s="307"/>
      <c r="AV23" s="307"/>
      <c r="AW23" s="307"/>
      <c r="AX23" s="307"/>
      <c r="AY23" s="307"/>
      <c r="AZ23" s="307"/>
      <c r="BA23" s="307"/>
      <c r="BB23" s="307"/>
      <c r="BC23" s="307"/>
      <c r="BD23" s="307"/>
      <c r="BE23" s="307"/>
      <c r="BF23" s="307"/>
      <c r="BG23" s="307"/>
      <c r="BH23" s="307"/>
      <c r="BI23" s="307"/>
      <c r="BJ23" s="307"/>
      <c r="BK23" s="307"/>
      <c r="BL23" s="307"/>
      <c r="BM23" s="307"/>
      <c r="BN23" s="307"/>
      <c r="BO23" s="307"/>
      <c r="BP23" s="307"/>
      <c r="BQ23" s="307"/>
      <c r="BR23" s="307"/>
      <c r="BS23" s="307"/>
      <c r="BT23" s="307"/>
      <c r="BU23" s="307"/>
      <c r="BV23" s="307"/>
      <c r="BZ23" s="106" t="str">
        <f>IF(BZ22&lt;CG22,"不足","充足")</f>
        <v>不足</v>
      </c>
      <c r="CA23" s="103" t="str">
        <f>IF(SUM($BZ$22:CA22)&lt;$CG$22,"不足","充足")</f>
        <v>不足</v>
      </c>
      <c r="CB23" s="103" t="str">
        <f>IF(SUM($BZ$22:CB22)&lt;$CG$22,"不足","充足")</f>
        <v>不足</v>
      </c>
      <c r="CC23" s="103" t="str">
        <f>IF(SUM($BZ$22:CC22)&lt;$CG$22,"不足","充足")</f>
        <v>充足</v>
      </c>
      <c r="CD23" s="103" t="str">
        <f>IF(SUM($BZ$22:CD22)&lt;$CG$22,"不足","充足")</f>
        <v>充足</v>
      </c>
      <c r="CE23" s="103" t="str">
        <f>IF(SUM($BZ$22:CE22)&lt;$CG$22,"不足","充足")</f>
        <v>充足</v>
      </c>
      <c r="CF23" s="116" t="str">
        <f>IF(SUM($BZ$22:CF22)&lt;$CG$22,"不足","充足")</f>
        <v>充足</v>
      </c>
      <c r="CG23" s="123" t="str">
        <f>IF(SUM(I22:BE22)&gt;CG22,"超過",IF(SUM(I22:BE22)&lt;CG22,"不足","充足"))</f>
        <v>充足</v>
      </c>
    </row>
    <row r="24" spans="1:86" ht="21" customHeight="1" thickBot="1" x14ac:dyDescent="0.2">
      <c r="A24" s="140"/>
      <c r="B24" s="370" t="s">
        <v>343</v>
      </c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434" t="s">
        <v>173</v>
      </c>
      <c r="AL24" s="434"/>
      <c r="AM24" s="434"/>
      <c r="AN24" s="434"/>
      <c r="AO24" s="434"/>
      <c r="AP24" s="434"/>
      <c r="AQ24" s="434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Z24" s="107" t="str">
        <f t="shared" ref="BZ24:CF24" si="0">IF(BZ21="記入要",IF(I21="（○○県○○市）","NG","OK"),"OK")</f>
        <v>OK</v>
      </c>
      <c r="CA24" s="108" t="str">
        <f t="shared" si="0"/>
        <v>OK</v>
      </c>
      <c r="CB24" s="108" t="str">
        <f t="shared" si="0"/>
        <v>OK</v>
      </c>
      <c r="CC24" s="108" t="str">
        <f t="shared" si="0"/>
        <v>OK</v>
      </c>
      <c r="CD24" s="108" t="str">
        <f t="shared" si="0"/>
        <v>OK</v>
      </c>
      <c r="CE24" s="108" t="str">
        <f t="shared" si="0"/>
        <v>OK</v>
      </c>
      <c r="CF24" s="117" t="str">
        <f t="shared" si="0"/>
        <v>OK</v>
      </c>
      <c r="CG24" s="118"/>
    </row>
    <row r="25" spans="1:86" ht="21" customHeight="1" x14ac:dyDescent="0.15">
      <c r="A25" s="140"/>
      <c r="B25" s="427" t="s">
        <v>9</v>
      </c>
      <c r="C25" s="428"/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28"/>
      <c r="AG25" s="428"/>
      <c r="AH25" s="428"/>
      <c r="AI25" s="428"/>
      <c r="AJ25" s="428"/>
      <c r="AK25" s="431">
        <f>CA25</f>
        <v>8</v>
      </c>
      <c r="AL25" s="432"/>
      <c r="AM25" s="432"/>
      <c r="AN25" s="432"/>
      <c r="AO25" s="432"/>
      <c r="AP25" s="432"/>
      <c r="AQ25" s="433"/>
      <c r="AR25" s="36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1"/>
      <c r="BT25" s="191"/>
      <c r="BU25" s="191"/>
      <c r="BV25" s="191"/>
      <c r="BZ25" s="71" t="s">
        <v>246</v>
      </c>
      <c r="CA25" s="101">
        <f>COUNTIF('１　入居状況'!$AY$8:$AY$168,BZ25)</f>
        <v>8</v>
      </c>
    </row>
    <row r="26" spans="1:86" ht="21" customHeight="1" x14ac:dyDescent="0.15">
      <c r="A26" s="140"/>
      <c r="B26" s="439" t="s">
        <v>10</v>
      </c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29"/>
      <c r="AI26" s="429"/>
      <c r="AJ26" s="429"/>
      <c r="AK26" s="431">
        <f t="shared" ref="AK26:AK42" si="1">CA26</f>
        <v>3</v>
      </c>
      <c r="AL26" s="432"/>
      <c r="AM26" s="432"/>
      <c r="AN26" s="432"/>
      <c r="AO26" s="432"/>
      <c r="AP26" s="432"/>
      <c r="AQ26" s="433"/>
      <c r="AR26" s="36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1"/>
      <c r="BM26" s="191"/>
      <c r="BN26" s="191"/>
      <c r="BO26" s="191"/>
      <c r="BP26" s="191"/>
      <c r="BQ26" s="191"/>
      <c r="BR26" s="191"/>
      <c r="BS26" s="191"/>
      <c r="BT26" s="191"/>
      <c r="BU26" s="191"/>
      <c r="BV26" s="191"/>
      <c r="BZ26" s="16" t="s">
        <v>247</v>
      </c>
      <c r="CA26" s="101">
        <f>COUNTIF('１　入居状況'!$AY$8:$AY$168,BZ26)</f>
        <v>3</v>
      </c>
    </row>
    <row r="27" spans="1:86" ht="21" customHeight="1" x14ac:dyDescent="0.15">
      <c r="A27" s="140"/>
      <c r="B27" s="435" t="s">
        <v>11</v>
      </c>
      <c r="C27" s="436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6"/>
      <c r="AK27" s="431">
        <f t="shared" si="1"/>
        <v>2</v>
      </c>
      <c r="AL27" s="432"/>
      <c r="AM27" s="432"/>
      <c r="AN27" s="432"/>
      <c r="AO27" s="432"/>
      <c r="AP27" s="432"/>
      <c r="AQ27" s="433"/>
      <c r="AR27" s="400"/>
      <c r="AS27" s="401"/>
      <c r="AT27" s="401"/>
      <c r="AU27" s="370" t="s">
        <v>174</v>
      </c>
      <c r="AV27" s="370"/>
      <c r="AW27" s="370"/>
      <c r="AX27" s="370"/>
      <c r="AY27" s="370"/>
      <c r="AZ27" s="370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M27" s="370"/>
      <c r="BN27" s="370"/>
      <c r="BO27" s="370"/>
      <c r="BP27" s="370"/>
      <c r="BQ27" s="370"/>
      <c r="BR27" s="370"/>
      <c r="BS27" s="370"/>
      <c r="BT27" s="370"/>
      <c r="BU27" s="370"/>
      <c r="BV27" s="370"/>
      <c r="BZ27" s="16" t="s">
        <v>248</v>
      </c>
      <c r="CA27" s="101">
        <f>COUNTIF('１　入居状況'!$AY$8:$AY$168,BZ27)</f>
        <v>2</v>
      </c>
    </row>
    <row r="28" spans="1:86" ht="21" customHeight="1" x14ac:dyDescent="0.15">
      <c r="A28" s="140"/>
      <c r="B28" s="437" t="s">
        <v>12</v>
      </c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1">
        <f t="shared" si="1"/>
        <v>0</v>
      </c>
      <c r="AL28" s="432"/>
      <c r="AM28" s="432"/>
      <c r="AN28" s="432"/>
      <c r="AO28" s="432"/>
      <c r="AP28" s="432"/>
      <c r="AQ28" s="433"/>
      <c r="AR28" s="400"/>
      <c r="AS28" s="401"/>
      <c r="AT28" s="402"/>
      <c r="AU28" s="398" t="s">
        <v>220</v>
      </c>
      <c r="AV28" s="399"/>
      <c r="AW28" s="399"/>
      <c r="AX28" s="399"/>
      <c r="AY28" s="399"/>
      <c r="AZ28" s="399"/>
      <c r="BA28" s="399"/>
      <c r="BB28" s="399"/>
      <c r="BC28" s="399"/>
      <c r="BD28" s="399"/>
      <c r="BE28" s="399"/>
      <c r="BF28" s="399"/>
      <c r="BG28" s="399"/>
      <c r="BH28" s="399"/>
      <c r="BI28" s="375" t="s">
        <v>171</v>
      </c>
      <c r="BJ28" s="376"/>
      <c r="BK28" s="376"/>
      <c r="BL28" s="376"/>
      <c r="BM28" s="376"/>
      <c r="BN28" s="376"/>
      <c r="BO28" s="377"/>
      <c r="BP28" s="396" t="s">
        <v>147</v>
      </c>
      <c r="BQ28" s="376"/>
      <c r="BR28" s="376"/>
      <c r="BS28" s="376"/>
      <c r="BT28" s="376"/>
      <c r="BU28" s="376"/>
      <c r="BV28" s="376"/>
      <c r="BZ28" s="16" t="s">
        <v>249</v>
      </c>
      <c r="CA28" s="101">
        <f>COUNTIF('１　入居状況'!$AY$8:$AY$168,BZ28)</f>
        <v>0</v>
      </c>
    </row>
    <row r="29" spans="1:86" ht="21" customHeight="1" thickBot="1" x14ac:dyDescent="0.2">
      <c r="A29" s="140"/>
      <c r="B29" s="435" t="s">
        <v>13</v>
      </c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431">
        <f t="shared" si="1"/>
        <v>1</v>
      </c>
      <c r="AL29" s="432"/>
      <c r="AM29" s="432"/>
      <c r="AN29" s="432"/>
      <c r="AO29" s="432"/>
      <c r="AP29" s="432"/>
      <c r="AQ29" s="433"/>
      <c r="AR29" s="400"/>
      <c r="AS29" s="401"/>
      <c r="AT29" s="402"/>
      <c r="AU29" s="394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78"/>
      <c r="BJ29" s="379"/>
      <c r="BK29" s="379"/>
      <c r="BL29" s="379"/>
      <c r="BM29" s="379"/>
      <c r="BN29" s="379"/>
      <c r="BO29" s="380"/>
      <c r="BP29" s="397"/>
      <c r="BQ29" s="379"/>
      <c r="BR29" s="379"/>
      <c r="BS29" s="379"/>
      <c r="BT29" s="379"/>
      <c r="BU29" s="379"/>
      <c r="BV29" s="379"/>
      <c r="BZ29" s="16" t="s">
        <v>250</v>
      </c>
      <c r="CA29" s="101">
        <f>COUNTIF('１　入居状況'!$AY$8:$AY$168,BZ29)</f>
        <v>1</v>
      </c>
    </row>
    <row r="30" spans="1:86" ht="21" customHeight="1" thickBot="1" x14ac:dyDescent="0.2">
      <c r="A30" s="140"/>
      <c r="B30" s="427" t="s">
        <v>14</v>
      </c>
      <c r="C30" s="428"/>
      <c r="D30" s="428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31">
        <f>CB30</f>
        <v>2</v>
      </c>
      <c r="AL30" s="432"/>
      <c r="AM30" s="432"/>
      <c r="AN30" s="432"/>
      <c r="AO30" s="432"/>
      <c r="AP30" s="432"/>
      <c r="AQ30" s="433"/>
      <c r="AR30" s="400"/>
      <c r="AS30" s="401"/>
      <c r="AT30" s="402"/>
      <c r="AU30" s="363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5"/>
      <c r="BJ30" s="366"/>
      <c r="BK30" s="366"/>
      <c r="BL30" s="366"/>
      <c r="BM30" s="366"/>
      <c r="BN30" s="366"/>
      <c r="BO30" s="367"/>
      <c r="BP30" s="368"/>
      <c r="BQ30" s="369"/>
      <c r="BR30" s="369"/>
      <c r="BS30" s="369"/>
      <c r="BT30" s="369"/>
      <c r="BU30" s="369"/>
      <c r="BV30" s="369"/>
      <c r="BZ30" s="16" t="s">
        <v>251</v>
      </c>
      <c r="CA30" s="101">
        <f>COUNTIF('１　入居状況'!$AY$8:$AY$168,BZ30)</f>
        <v>0</v>
      </c>
      <c r="CB30" s="9">
        <f>SUM(CA30:CA37)</f>
        <v>2</v>
      </c>
    </row>
    <row r="31" spans="1:86" ht="21" customHeight="1" x14ac:dyDescent="0.15">
      <c r="A31" s="140"/>
      <c r="B31" s="361"/>
      <c r="C31" s="191"/>
      <c r="D31" s="362"/>
      <c r="E31" s="472" t="s">
        <v>109</v>
      </c>
      <c r="F31" s="473"/>
      <c r="G31" s="473"/>
      <c r="H31" s="473"/>
      <c r="I31" s="473"/>
      <c r="J31" s="473"/>
      <c r="K31" s="473"/>
      <c r="L31" s="473"/>
      <c r="M31" s="473"/>
      <c r="N31" s="473"/>
      <c r="O31" s="473"/>
      <c r="P31" s="473"/>
      <c r="Q31" s="473"/>
      <c r="R31" s="473"/>
      <c r="S31" s="473"/>
      <c r="T31" s="473"/>
      <c r="U31" s="473"/>
      <c r="V31" s="473"/>
      <c r="W31" s="473"/>
      <c r="X31" s="473"/>
      <c r="Y31" s="473"/>
      <c r="Z31" s="473"/>
      <c r="AA31" s="473"/>
      <c r="AB31" s="473"/>
      <c r="AC31" s="473"/>
      <c r="AD31" s="473"/>
      <c r="AE31" s="473"/>
      <c r="AF31" s="473"/>
      <c r="AG31" s="473"/>
      <c r="AH31" s="473"/>
      <c r="AI31" s="473"/>
      <c r="AJ31" s="473"/>
      <c r="AK31" s="444">
        <f t="shared" si="1"/>
        <v>0</v>
      </c>
      <c r="AL31" s="445"/>
      <c r="AM31" s="445"/>
      <c r="AN31" s="445"/>
      <c r="AO31" s="445"/>
      <c r="AP31" s="445"/>
      <c r="AQ31" s="446"/>
      <c r="AR31" s="400"/>
      <c r="AS31" s="401"/>
      <c r="AT31" s="402"/>
      <c r="AU31" s="363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5"/>
      <c r="BJ31" s="366"/>
      <c r="BK31" s="366"/>
      <c r="BL31" s="366"/>
      <c r="BM31" s="366"/>
      <c r="BN31" s="366"/>
      <c r="BO31" s="367"/>
      <c r="BP31" s="368"/>
      <c r="BQ31" s="369"/>
      <c r="BR31" s="369"/>
      <c r="BS31" s="369"/>
      <c r="BT31" s="369"/>
      <c r="BU31" s="369"/>
      <c r="BV31" s="369"/>
      <c r="BZ31" s="16" t="s">
        <v>252</v>
      </c>
      <c r="CA31" s="101">
        <f>COUNTIF('１　入居状況'!$AY$8:$AY$168,BZ31)</f>
        <v>0</v>
      </c>
    </row>
    <row r="32" spans="1:86" ht="21" customHeight="1" x14ac:dyDescent="0.15">
      <c r="A32" s="140"/>
      <c r="B32" s="361"/>
      <c r="C32" s="191"/>
      <c r="D32" s="362"/>
      <c r="E32" s="455" t="s">
        <v>110</v>
      </c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7">
        <f t="shared" si="1"/>
        <v>0</v>
      </c>
      <c r="AL32" s="458"/>
      <c r="AM32" s="458"/>
      <c r="AN32" s="458"/>
      <c r="AO32" s="458"/>
      <c r="AP32" s="458"/>
      <c r="AQ32" s="459"/>
      <c r="AR32" s="400"/>
      <c r="AS32" s="401"/>
      <c r="AT32" s="402"/>
      <c r="AU32" s="363"/>
      <c r="AV32" s="364"/>
      <c r="AW32" s="364"/>
      <c r="AX32" s="364"/>
      <c r="AY32" s="364"/>
      <c r="AZ32" s="364"/>
      <c r="BA32" s="364"/>
      <c r="BB32" s="364"/>
      <c r="BC32" s="364"/>
      <c r="BD32" s="364"/>
      <c r="BE32" s="364"/>
      <c r="BF32" s="364"/>
      <c r="BG32" s="364"/>
      <c r="BH32" s="364"/>
      <c r="BI32" s="365"/>
      <c r="BJ32" s="366"/>
      <c r="BK32" s="366"/>
      <c r="BL32" s="366"/>
      <c r="BM32" s="366"/>
      <c r="BN32" s="366"/>
      <c r="BO32" s="367"/>
      <c r="BP32" s="368"/>
      <c r="BQ32" s="369"/>
      <c r="BR32" s="369"/>
      <c r="BS32" s="369"/>
      <c r="BT32" s="369"/>
      <c r="BU32" s="369"/>
      <c r="BV32" s="369"/>
      <c r="BZ32" s="16" t="s">
        <v>253</v>
      </c>
      <c r="CA32" s="101">
        <f>COUNTIF('１　入居状況'!$AY$8:$AY$168,BZ32)</f>
        <v>0</v>
      </c>
    </row>
    <row r="33" spans="1:79" ht="21" customHeight="1" x14ac:dyDescent="0.15">
      <c r="A33" s="140"/>
      <c r="B33" s="361"/>
      <c r="C33" s="191"/>
      <c r="D33" s="362"/>
      <c r="E33" s="455" t="s">
        <v>111</v>
      </c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7">
        <f t="shared" si="1"/>
        <v>1</v>
      </c>
      <c r="AL33" s="458"/>
      <c r="AM33" s="458"/>
      <c r="AN33" s="458"/>
      <c r="AO33" s="458"/>
      <c r="AP33" s="458"/>
      <c r="AQ33" s="459"/>
      <c r="AR33" s="400"/>
      <c r="AS33" s="401"/>
      <c r="AT33" s="402"/>
      <c r="AU33" s="363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5"/>
      <c r="BJ33" s="366"/>
      <c r="BK33" s="366"/>
      <c r="BL33" s="366"/>
      <c r="BM33" s="366"/>
      <c r="BN33" s="366"/>
      <c r="BO33" s="367"/>
      <c r="BP33" s="368"/>
      <c r="BQ33" s="369"/>
      <c r="BR33" s="369"/>
      <c r="BS33" s="369"/>
      <c r="BT33" s="369"/>
      <c r="BU33" s="369"/>
      <c r="BV33" s="369"/>
      <c r="BZ33" s="16" t="s">
        <v>254</v>
      </c>
      <c r="CA33" s="101">
        <f>COUNTIF('１　入居状況'!$AY$8:$AY$168,BZ33)</f>
        <v>1</v>
      </c>
    </row>
    <row r="34" spans="1:79" ht="21" customHeight="1" x14ac:dyDescent="0.15">
      <c r="A34" s="140"/>
      <c r="B34" s="361"/>
      <c r="C34" s="191"/>
      <c r="D34" s="362"/>
      <c r="E34" s="455" t="s">
        <v>112</v>
      </c>
      <c r="F34" s="456"/>
      <c r="G34" s="456"/>
      <c r="H34" s="456"/>
      <c r="I34" s="456"/>
      <c r="J34" s="456"/>
      <c r="K34" s="456"/>
      <c r="L34" s="456"/>
      <c r="M34" s="456"/>
      <c r="N34" s="456"/>
      <c r="O34" s="456"/>
      <c r="P34" s="456"/>
      <c r="Q34" s="456"/>
      <c r="R34" s="456"/>
      <c r="S34" s="456"/>
      <c r="T34" s="456"/>
      <c r="U34" s="456"/>
      <c r="V34" s="456"/>
      <c r="W34" s="456"/>
      <c r="X34" s="456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7">
        <f t="shared" si="1"/>
        <v>1</v>
      </c>
      <c r="AL34" s="458"/>
      <c r="AM34" s="458"/>
      <c r="AN34" s="458"/>
      <c r="AO34" s="458"/>
      <c r="AP34" s="458"/>
      <c r="AQ34" s="459"/>
      <c r="AR34" s="400"/>
      <c r="AS34" s="401"/>
      <c r="AT34" s="402"/>
      <c r="AU34" s="363"/>
      <c r="AV34" s="364"/>
      <c r="AW34" s="364"/>
      <c r="AX34" s="364"/>
      <c r="AY34" s="364"/>
      <c r="AZ34" s="364"/>
      <c r="BA34" s="364"/>
      <c r="BB34" s="364"/>
      <c r="BC34" s="364"/>
      <c r="BD34" s="364"/>
      <c r="BE34" s="364"/>
      <c r="BF34" s="364"/>
      <c r="BG34" s="364"/>
      <c r="BH34" s="364"/>
      <c r="BI34" s="365"/>
      <c r="BJ34" s="366"/>
      <c r="BK34" s="366"/>
      <c r="BL34" s="366"/>
      <c r="BM34" s="366"/>
      <c r="BN34" s="366"/>
      <c r="BO34" s="367"/>
      <c r="BP34" s="368"/>
      <c r="BQ34" s="369"/>
      <c r="BR34" s="369"/>
      <c r="BS34" s="369"/>
      <c r="BT34" s="369"/>
      <c r="BU34" s="369"/>
      <c r="BV34" s="369"/>
      <c r="BZ34" s="16" t="s">
        <v>255</v>
      </c>
      <c r="CA34" s="101">
        <f>COUNTIF('１　入居状況'!$AY$8:$AY$168,BZ34)</f>
        <v>1</v>
      </c>
    </row>
    <row r="35" spans="1:79" ht="21" customHeight="1" x14ac:dyDescent="0.15">
      <c r="A35" s="140"/>
      <c r="B35" s="361"/>
      <c r="C35" s="191"/>
      <c r="D35" s="362"/>
      <c r="E35" s="455" t="s">
        <v>113</v>
      </c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7">
        <f t="shared" si="1"/>
        <v>0</v>
      </c>
      <c r="AL35" s="458"/>
      <c r="AM35" s="458"/>
      <c r="AN35" s="458"/>
      <c r="AO35" s="458"/>
      <c r="AP35" s="458"/>
      <c r="AQ35" s="459"/>
      <c r="AR35" s="400"/>
      <c r="AS35" s="401"/>
      <c r="AT35" s="402"/>
      <c r="AU35" s="363"/>
      <c r="AV35" s="364"/>
      <c r="AW35" s="364"/>
      <c r="AX35" s="364"/>
      <c r="AY35" s="364"/>
      <c r="AZ35" s="364"/>
      <c r="BA35" s="364"/>
      <c r="BB35" s="364"/>
      <c r="BC35" s="364"/>
      <c r="BD35" s="364"/>
      <c r="BE35" s="364"/>
      <c r="BF35" s="364"/>
      <c r="BG35" s="364"/>
      <c r="BH35" s="364"/>
      <c r="BI35" s="365"/>
      <c r="BJ35" s="366"/>
      <c r="BK35" s="366"/>
      <c r="BL35" s="366"/>
      <c r="BM35" s="366"/>
      <c r="BN35" s="366"/>
      <c r="BO35" s="367"/>
      <c r="BP35" s="368"/>
      <c r="BQ35" s="369"/>
      <c r="BR35" s="369"/>
      <c r="BS35" s="369"/>
      <c r="BT35" s="369"/>
      <c r="BU35" s="369"/>
      <c r="BV35" s="369"/>
      <c r="BZ35" s="16" t="s">
        <v>256</v>
      </c>
      <c r="CA35" s="101">
        <f>COUNTIF('１　入居状況'!$AY$8:$AY$168,BZ35)</f>
        <v>0</v>
      </c>
    </row>
    <row r="36" spans="1:79" ht="21" customHeight="1" x14ac:dyDescent="0.15">
      <c r="A36" s="140"/>
      <c r="B36" s="361"/>
      <c r="C36" s="191"/>
      <c r="D36" s="362"/>
      <c r="E36" s="455" t="s">
        <v>222</v>
      </c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7">
        <f t="shared" si="1"/>
        <v>0</v>
      </c>
      <c r="AL36" s="458"/>
      <c r="AM36" s="458"/>
      <c r="AN36" s="458"/>
      <c r="AO36" s="458"/>
      <c r="AP36" s="458"/>
      <c r="AQ36" s="459"/>
      <c r="AR36" s="400"/>
      <c r="AS36" s="401"/>
      <c r="AT36" s="402"/>
      <c r="AU36" s="363"/>
      <c r="AV36" s="364"/>
      <c r="AW36" s="364"/>
      <c r="AX36" s="364"/>
      <c r="AY36" s="364"/>
      <c r="AZ36" s="364"/>
      <c r="BA36" s="364"/>
      <c r="BB36" s="364"/>
      <c r="BC36" s="364"/>
      <c r="BD36" s="364"/>
      <c r="BE36" s="364"/>
      <c r="BF36" s="364"/>
      <c r="BG36" s="364"/>
      <c r="BH36" s="364"/>
      <c r="BI36" s="365"/>
      <c r="BJ36" s="366"/>
      <c r="BK36" s="366"/>
      <c r="BL36" s="366"/>
      <c r="BM36" s="366"/>
      <c r="BN36" s="366"/>
      <c r="BO36" s="367"/>
      <c r="BP36" s="368"/>
      <c r="BQ36" s="369"/>
      <c r="BR36" s="369"/>
      <c r="BS36" s="369"/>
      <c r="BT36" s="369"/>
      <c r="BU36" s="369"/>
      <c r="BV36" s="369"/>
      <c r="BZ36" s="16" t="s">
        <v>257</v>
      </c>
      <c r="CA36" s="101">
        <f>COUNTIF('１　入居状況'!$AY$8:$AY$168,BZ36)</f>
        <v>0</v>
      </c>
    </row>
    <row r="37" spans="1:79" ht="21" customHeight="1" x14ac:dyDescent="0.15">
      <c r="A37" s="140"/>
      <c r="B37" s="440"/>
      <c r="C37" s="370"/>
      <c r="D37" s="454"/>
      <c r="E37" s="474" t="s">
        <v>114</v>
      </c>
      <c r="F37" s="475"/>
      <c r="G37" s="475"/>
      <c r="H37" s="475"/>
      <c r="I37" s="475"/>
      <c r="J37" s="475"/>
      <c r="K37" s="475"/>
      <c r="L37" s="475"/>
      <c r="M37" s="475"/>
      <c r="N37" s="475"/>
      <c r="O37" s="475"/>
      <c r="P37" s="475"/>
      <c r="Q37" s="475"/>
      <c r="R37" s="475"/>
      <c r="S37" s="475"/>
      <c r="T37" s="475"/>
      <c r="U37" s="475"/>
      <c r="V37" s="475"/>
      <c r="W37" s="475"/>
      <c r="X37" s="475"/>
      <c r="Y37" s="475"/>
      <c r="Z37" s="475"/>
      <c r="AA37" s="475"/>
      <c r="AB37" s="475"/>
      <c r="AC37" s="475"/>
      <c r="AD37" s="475"/>
      <c r="AE37" s="475"/>
      <c r="AF37" s="475"/>
      <c r="AG37" s="475"/>
      <c r="AH37" s="475"/>
      <c r="AI37" s="475"/>
      <c r="AJ37" s="475"/>
      <c r="AK37" s="476">
        <f t="shared" si="1"/>
        <v>0</v>
      </c>
      <c r="AL37" s="477"/>
      <c r="AM37" s="477"/>
      <c r="AN37" s="477"/>
      <c r="AO37" s="477"/>
      <c r="AP37" s="477"/>
      <c r="AQ37" s="478"/>
      <c r="AR37" s="400"/>
      <c r="AS37" s="401"/>
      <c r="AT37" s="402"/>
      <c r="AU37" s="363"/>
      <c r="AV37" s="364"/>
      <c r="AW37" s="364"/>
      <c r="AX37" s="364"/>
      <c r="AY37" s="364"/>
      <c r="AZ37" s="364"/>
      <c r="BA37" s="364"/>
      <c r="BB37" s="364"/>
      <c r="BC37" s="364"/>
      <c r="BD37" s="364"/>
      <c r="BE37" s="364"/>
      <c r="BF37" s="364"/>
      <c r="BG37" s="364"/>
      <c r="BH37" s="364"/>
      <c r="BI37" s="365"/>
      <c r="BJ37" s="366"/>
      <c r="BK37" s="366"/>
      <c r="BL37" s="366"/>
      <c r="BM37" s="366"/>
      <c r="BN37" s="366"/>
      <c r="BO37" s="367"/>
      <c r="BP37" s="368"/>
      <c r="BQ37" s="369"/>
      <c r="BR37" s="369"/>
      <c r="BS37" s="369"/>
      <c r="BT37" s="369"/>
      <c r="BU37" s="369"/>
      <c r="BV37" s="369"/>
      <c r="BZ37" s="16" t="s">
        <v>258</v>
      </c>
      <c r="CA37" s="101">
        <f>COUNTIF('１　入居状況'!$AY$8:$AY$168,BZ37)</f>
        <v>0</v>
      </c>
    </row>
    <row r="38" spans="1:79" ht="21" customHeight="1" x14ac:dyDescent="0.15">
      <c r="A38" s="140"/>
      <c r="B38" s="439" t="s">
        <v>17</v>
      </c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31">
        <f t="shared" si="1"/>
        <v>0</v>
      </c>
      <c r="AL38" s="432"/>
      <c r="AM38" s="432"/>
      <c r="AN38" s="432"/>
      <c r="AO38" s="432"/>
      <c r="AP38" s="432"/>
      <c r="AQ38" s="433"/>
      <c r="AR38" s="400"/>
      <c r="AS38" s="401"/>
      <c r="AT38" s="402"/>
      <c r="AU38" s="363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5"/>
      <c r="BJ38" s="366"/>
      <c r="BK38" s="366"/>
      <c r="BL38" s="366"/>
      <c r="BM38" s="366"/>
      <c r="BN38" s="366"/>
      <c r="BO38" s="367"/>
      <c r="BP38" s="368"/>
      <c r="BQ38" s="369"/>
      <c r="BR38" s="369"/>
      <c r="BS38" s="369"/>
      <c r="BT38" s="369"/>
      <c r="BU38" s="369"/>
      <c r="BV38" s="369"/>
      <c r="BZ38" s="16" t="s">
        <v>259</v>
      </c>
      <c r="CA38" s="101">
        <f>COUNTIF('１　入居状況'!$AY$8:$AY$168,BZ38)</f>
        <v>0</v>
      </c>
    </row>
    <row r="39" spans="1:79" ht="21" customHeight="1" x14ac:dyDescent="0.15">
      <c r="A39" s="140"/>
      <c r="B39" s="361" t="s">
        <v>105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431">
        <f t="shared" si="1"/>
        <v>0</v>
      </c>
      <c r="AL39" s="432"/>
      <c r="AM39" s="432"/>
      <c r="AN39" s="432"/>
      <c r="AO39" s="432"/>
      <c r="AP39" s="432"/>
      <c r="AQ39" s="433"/>
      <c r="AR39" s="36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Z39" s="16" t="s">
        <v>260</v>
      </c>
      <c r="CA39" s="101">
        <f>COUNTIF('１　入居状況'!$AY$8:$AY$168,BZ39)</f>
        <v>0</v>
      </c>
    </row>
    <row r="40" spans="1:79" ht="21" customHeight="1" x14ac:dyDescent="0.15">
      <c r="A40" s="140"/>
      <c r="B40" s="437" t="s">
        <v>223</v>
      </c>
      <c r="C40" s="438"/>
      <c r="D40" s="438"/>
      <c r="E40" s="438"/>
      <c r="F40" s="438"/>
      <c r="G40" s="438"/>
      <c r="H40" s="438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467"/>
      <c r="AC40" s="467"/>
      <c r="AD40" s="467"/>
      <c r="AE40" s="467"/>
      <c r="AF40" s="467"/>
      <c r="AG40" s="467"/>
      <c r="AH40" s="467"/>
      <c r="AI40" s="429" t="s">
        <v>224</v>
      </c>
      <c r="AJ40" s="429"/>
      <c r="AK40" s="431">
        <f t="shared" si="1"/>
        <v>0</v>
      </c>
      <c r="AL40" s="432"/>
      <c r="AM40" s="432"/>
      <c r="AN40" s="432"/>
      <c r="AO40" s="432"/>
      <c r="AP40" s="432"/>
      <c r="AQ40" s="433"/>
      <c r="AR40" s="36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Z40" s="16" t="s">
        <v>261</v>
      </c>
      <c r="CA40" s="101">
        <f>COUNTIF('１　入居状況'!$AY$8:$AY$168,BZ40)</f>
        <v>0</v>
      </c>
    </row>
    <row r="41" spans="1:79" ht="21" customHeight="1" thickBot="1" x14ac:dyDescent="0.2">
      <c r="A41" s="140"/>
      <c r="B41" s="465" t="s">
        <v>18</v>
      </c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49">
        <f t="shared" si="1"/>
        <v>0</v>
      </c>
      <c r="AL41" s="450"/>
      <c r="AM41" s="450"/>
      <c r="AN41" s="450"/>
      <c r="AO41" s="450"/>
      <c r="AP41" s="450"/>
      <c r="AQ41" s="451"/>
      <c r="AR41" s="36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Z41" s="18" t="s">
        <v>18</v>
      </c>
      <c r="CA41" s="101">
        <f>COUNTIF('１　入居状況'!$AY$8:$AY$168,BZ41)</f>
        <v>0</v>
      </c>
    </row>
    <row r="42" spans="1:79" ht="21" customHeight="1" thickTop="1" thickBot="1" x14ac:dyDescent="0.2">
      <c r="A42" s="140"/>
      <c r="B42" s="460" t="s">
        <v>15</v>
      </c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2">
        <f t="shared" si="1"/>
        <v>16</v>
      </c>
      <c r="AL42" s="463"/>
      <c r="AM42" s="463"/>
      <c r="AN42" s="463"/>
      <c r="AO42" s="463"/>
      <c r="AP42" s="463"/>
      <c r="AQ42" s="464"/>
      <c r="AR42" s="36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Z42" s="20" t="s">
        <v>262</v>
      </c>
      <c r="CA42" s="23">
        <f>SUM(CA25:CA41)</f>
        <v>16</v>
      </c>
    </row>
    <row r="43" spans="1:79" ht="19.5" customHeight="1" x14ac:dyDescent="0.15">
      <c r="A43" s="140"/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</row>
    <row r="44" spans="1:79" ht="21" customHeight="1" x14ac:dyDescent="0.15">
      <c r="A44" s="140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</row>
    <row r="45" spans="1:79" ht="21" customHeight="1" thickBot="1" x14ac:dyDescent="0.2">
      <c r="A45" s="140"/>
      <c r="B45" s="370" t="s">
        <v>344</v>
      </c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434" t="s">
        <v>173</v>
      </c>
      <c r="AL45" s="434"/>
      <c r="AM45" s="434"/>
      <c r="AN45" s="434"/>
      <c r="AO45" s="434"/>
      <c r="AP45" s="434"/>
      <c r="AQ45" s="434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</row>
    <row r="46" spans="1:79" ht="21" customHeight="1" x14ac:dyDescent="0.15">
      <c r="A46" s="140"/>
      <c r="B46" s="439" t="s">
        <v>175</v>
      </c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68">
        <f t="shared" ref="AK46:AK51" si="2">CA46</f>
        <v>6</v>
      </c>
      <c r="AL46" s="469"/>
      <c r="AM46" s="469"/>
      <c r="AN46" s="469"/>
      <c r="AO46" s="469"/>
      <c r="AP46" s="469"/>
      <c r="AQ46" s="470"/>
      <c r="AR46" s="36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Z46" s="14" t="s">
        <v>175</v>
      </c>
      <c r="CA46" s="15">
        <f>COUNTIF('１　入居状況'!$BF$8:$BF$168,BZ46)</f>
        <v>6</v>
      </c>
    </row>
    <row r="47" spans="1:79" ht="21" customHeight="1" x14ac:dyDescent="0.15">
      <c r="A47" s="140"/>
      <c r="B47" s="439" t="s">
        <v>176</v>
      </c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68">
        <f t="shared" si="2"/>
        <v>4</v>
      </c>
      <c r="AL47" s="469"/>
      <c r="AM47" s="469"/>
      <c r="AN47" s="469"/>
      <c r="AO47" s="469"/>
      <c r="AP47" s="469"/>
      <c r="AQ47" s="470"/>
      <c r="AR47" s="36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Z47" s="16" t="s">
        <v>176</v>
      </c>
      <c r="CA47" s="17">
        <f>COUNTIF('１　入居状況'!$BF$8:$BF$168,BZ47)</f>
        <v>4</v>
      </c>
    </row>
    <row r="48" spans="1:79" ht="21" customHeight="1" x14ac:dyDescent="0.15">
      <c r="A48" s="140"/>
      <c r="B48" s="361" t="s">
        <v>177</v>
      </c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468">
        <f t="shared" si="2"/>
        <v>8</v>
      </c>
      <c r="AL48" s="469"/>
      <c r="AM48" s="469"/>
      <c r="AN48" s="469"/>
      <c r="AO48" s="469"/>
      <c r="AP48" s="469"/>
      <c r="AQ48" s="470"/>
      <c r="AR48" s="36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Z48" s="16" t="s">
        <v>263</v>
      </c>
      <c r="CA48" s="17">
        <f>COUNTIF('１　入居状況'!$BF$8:$BF$168,BZ48)</f>
        <v>8</v>
      </c>
    </row>
    <row r="49" spans="1:80" ht="21" customHeight="1" x14ac:dyDescent="0.15">
      <c r="A49" s="140"/>
      <c r="B49" s="437" t="s">
        <v>223</v>
      </c>
      <c r="C49" s="438"/>
      <c r="D49" s="438"/>
      <c r="E49" s="438"/>
      <c r="F49" s="438"/>
      <c r="G49" s="438"/>
      <c r="H49" s="438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467"/>
      <c r="T49" s="467"/>
      <c r="U49" s="467"/>
      <c r="V49" s="467"/>
      <c r="W49" s="467"/>
      <c r="X49" s="467"/>
      <c r="Y49" s="467"/>
      <c r="Z49" s="467"/>
      <c r="AA49" s="467"/>
      <c r="AB49" s="467"/>
      <c r="AC49" s="467"/>
      <c r="AD49" s="467"/>
      <c r="AE49" s="467"/>
      <c r="AF49" s="467"/>
      <c r="AG49" s="467"/>
      <c r="AH49" s="467"/>
      <c r="AI49" s="429" t="s">
        <v>224</v>
      </c>
      <c r="AJ49" s="429"/>
      <c r="AK49" s="468">
        <f t="shared" si="2"/>
        <v>0</v>
      </c>
      <c r="AL49" s="469"/>
      <c r="AM49" s="469"/>
      <c r="AN49" s="469"/>
      <c r="AO49" s="469"/>
      <c r="AP49" s="469"/>
      <c r="AQ49" s="470"/>
      <c r="AR49" s="36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Z49" s="16" t="s">
        <v>261</v>
      </c>
      <c r="CA49" s="17">
        <f>COUNTIF('１　入居状況'!$BF$8:$BF$168,BZ49)</f>
        <v>0</v>
      </c>
    </row>
    <row r="50" spans="1:80" ht="21" customHeight="1" thickBot="1" x14ac:dyDescent="0.2">
      <c r="A50" s="140"/>
      <c r="B50" s="447" t="s">
        <v>178</v>
      </c>
      <c r="C50" s="448"/>
      <c r="D50" s="448"/>
      <c r="E50" s="448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448"/>
      <c r="AG50" s="448"/>
      <c r="AH50" s="448"/>
      <c r="AI50" s="448"/>
      <c r="AJ50" s="448"/>
      <c r="AK50" s="449">
        <f t="shared" si="2"/>
        <v>0</v>
      </c>
      <c r="AL50" s="450"/>
      <c r="AM50" s="450"/>
      <c r="AN50" s="450"/>
      <c r="AO50" s="450"/>
      <c r="AP50" s="450"/>
      <c r="AQ50" s="451"/>
      <c r="AR50" s="36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Z50" s="18" t="s">
        <v>18</v>
      </c>
      <c r="CA50" s="19">
        <f>COUNTIF('１　入居状況'!$BF$8:$BF$168,BZ50)</f>
        <v>0</v>
      </c>
    </row>
    <row r="51" spans="1:80" ht="21" customHeight="1" thickTop="1" thickBot="1" x14ac:dyDescent="0.2">
      <c r="A51" s="140"/>
      <c r="B51" s="440" t="s">
        <v>15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70"/>
      <c r="R51" s="370"/>
      <c r="S51" s="370"/>
      <c r="T51" s="370"/>
      <c r="U51" s="370"/>
      <c r="V51" s="370"/>
      <c r="W51" s="370"/>
      <c r="X51" s="370"/>
      <c r="Y51" s="370"/>
      <c r="Z51" s="370"/>
      <c r="AA51" s="370"/>
      <c r="AB51" s="370"/>
      <c r="AC51" s="370"/>
      <c r="AD51" s="370"/>
      <c r="AE51" s="370"/>
      <c r="AF51" s="370"/>
      <c r="AG51" s="370"/>
      <c r="AH51" s="370"/>
      <c r="AI51" s="370"/>
      <c r="AJ51" s="370"/>
      <c r="AK51" s="441">
        <f t="shared" si="2"/>
        <v>18</v>
      </c>
      <c r="AL51" s="442"/>
      <c r="AM51" s="442"/>
      <c r="AN51" s="442"/>
      <c r="AO51" s="442"/>
      <c r="AP51" s="442"/>
      <c r="AQ51" s="443"/>
      <c r="AR51" s="36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Z51" s="20" t="s">
        <v>262</v>
      </c>
      <c r="CA51" s="21">
        <f>SUM(CA46:CA50)</f>
        <v>18</v>
      </c>
    </row>
    <row r="52" spans="1:80" ht="21" customHeight="1" x14ac:dyDescent="0.15">
      <c r="A52" s="140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</row>
    <row r="53" spans="1:80" ht="21" customHeight="1" thickBot="1" x14ac:dyDescent="0.2">
      <c r="A53" s="140"/>
      <c r="B53" s="370" t="s">
        <v>345</v>
      </c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70"/>
      <c r="R53" s="370"/>
      <c r="S53" s="370"/>
      <c r="T53" s="370"/>
      <c r="U53" s="370"/>
      <c r="V53" s="370"/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0"/>
      <c r="AI53" s="370"/>
      <c r="AJ53" s="370"/>
      <c r="AK53" s="434" t="s">
        <v>173</v>
      </c>
      <c r="AL53" s="434"/>
      <c r="AM53" s="434"/>
      <c r="AN53" s="434"/>
      <c r="AO53" s="434"/>
      <c r="AP53" s="434"/>
      <c r="AQ53" s="434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</row>
    <row r="54" spans="1:80" ht="21" customHeight="1" x14ac:dyDescent="0.15">
      <c r="A54" s="140"/>
      <c r="B54" s="427" t="s">
        <v>9</v>
      </c>
      <c r="C54" s="428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8"/>
      <c r="O54" s="428"/>
      <c r="P54" s="428"/>
      <c r="Q54" s="428"/>
      <c r="R54" s="428"/>
      <c r="S54" s="428"/>
      <c r="T54" s="428"/>
      <c r="U54" s="428"/>
      <c r="V54" s="428"/>
      <c r="W54" s="428"/>
      <c r="X54" s="428"/>
      <c r="Y54" s="428"/>
      <c r="Z54" s="428"/>
      <c r="AA54" s="428"/>
      <c r="AB54" s="428"/>
      <c r="AC54" s="428"/>
      <c r="AD54" s="428"/>
      <c r="AE54" s="428"/>
      <c r="AF54" s="428"/>
      <c r="AG54" s="428"/>
      <c r="AH54" s="428"/>
      <c r="AI54" s="428"/>
      <c r="AJ54" s="428"/>
      <c r="AK54" s="431">
        <f>CA54</f>
        <v>0</v>
      </c>
      <c r="AL54" s="432"/>
      <c r="AM54" s="432"/>
      <c r="AN54" s="432"/>
      <c r="AO54" s="432"/>
      <c r="AP54" s="432"/>
      <c r="AQ54" s="433"/>
      <c r="AR54" s="36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Z54" s="14" t="s">
        <v>246</v>
      </c>
      <c r="CA54" s="15">
        <f>COUNTIF('2　退去状況'!$BG$8:$BG$100,BZ54)</f>
        <v>0</v>
      </c>
    </row>
    <row r="55" spans="1:80" ht="21" customHeight="1" x14ac:dyDescent="0.15">
      <c r="A55" s="140"/>
      <c r="B55" s="439" t="s">
        <v>10</v>
      </c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31">
        <f t="shared" ref="AK55:AK72" si="3">CA55</f>
        <v>0</v>
      </c>
      <c r="AL55" s="432"/>
      <c r="AM55" s="432"/>
      <c r="AN55" s="432"/>
      <c r="AO55" s="432"/>
      <c r="AP55" s="432"/>
      <c r="AQ55" s="433"/>
      <c r="AR55" s="36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Z55" s="16" t="s">
        <v>247</v>
      </c>
      <c r="CA55" s="17">
        <f>COUNTIF('2　退去状況'!$BG$8:$BG$100,BZ55)</f>
        <v>0</v>
      </c>
    </row>
    <row r="56" spans="1:80" ht="21" customHeight="1" x14ac:dyDescent="0.15">
      <c r="A56" s="140"/>
      <c r="B56" s="435" t="s">
        <v>11</v>
      </c>
      <c r="C56" s="436"/>
      <c r="D56" s="436"/>
      <c r="E56" s="436"/>
      <c r="F56" s="436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1">
        <f t="shared" si="3"/>
        <v>0</v>
      </c>
      <c r="AL56" s="432"/>
      <c r="AM56" s="432"/>
      <c r="AN56" s="432"/>
      <c r="AO56" s="432"/>
      <c r="AP56" s="432"/>
      <c r="AQ56" s="433"/>
      <c r="AR56" s="361"/>
      <c r="AS56" s="191"/>
      <c r="AT56" s="191"/>
      <c r="AU56" s="370" t="s">
        <v>174</v>
      </c>
      <c r="AV56" s="370"/>
      <c r="AW56" s="370"/>
      <c r="AX56" s="370"/>
      <c r="AY56" s="370"/>
      <c r="AZ56" s="370"/>
      <c r="BA56" s="370"/>
      <c r="BB56" s="370"/>
      <c r="BC56" s="370"/>
      <c r="BD56" s="370"/>
      <c r="BE56" s="370"/>
      <c r="BF56" s="370"/>
      <c r="BG56" s="370"/>
      <c r="BH56" s="370"/>
      <c r="BI56" s="370"/>
      <c r="BJ56" s="370"/>
      <c r="BK56" s="370"/>
      <c r="BL56" s="370"/>
      <c r="BM56" s="370"/>
      <c r="BN56" s="370"/>
      <c r="BO56" s="370"/>
      <c r="BP56" s="370"/>
      <c r="BQ56" s="370"/>
      <c r="BR56" s="370"/>
      <c r="BS56" s="370"/>
      <c r="BT56" s="370"/>
      <c r="BU56" s="370"/>
      <c r="BV56" s="370"/>
      <c r="BZ56" s="16" t="s">
        <v>248</v>
      </c>
      <c r="CA56" s="17">
        <f>COUNTIF('2　退去状況'!$BG$8:$BG$100,BZ56)</f>
        <v>0</v>
      </c>
    </row>
    <row r="57" spans="1:80" ht="21" customHeight="1" x14ac:dyDescent="0.15">
      <c r="A57" s="140"/>
      <c r="B57" s="437" t="s">
        <v>12</v>
      </c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1">
        <f t="shared" si="3"/>
        <v>0</v>
      </c>
      <c r="AL57" s="432"/>
      <c r="AM57" s="432"/>
      <c r="AN57" s="432"/>
      <c r="AO57" s="432"/>
      <c r="AP57" s="432"/>
      <c r="AQ57" s="433"/>
      <c r="AR57" s="361"/>
      <c r="AS57" s="191"/>
      <c r="AT57" s="362"/>
      <c r="AU57" s="398" t="s">
        <v>220</v>
      </c>
      <c r="AV57" s="399"/>
      <c r="AW57" s="399"/>
      <c r="AX57" s="399"/>
      <c r="AY57" s="399"/>
      <c r="AZ57" s="399"/>
      <c r="BA57" s="399"/>
      <c r="BB57" s="399"/>
      <c r="BC57" s="399"/>
      <c r="BD57" s="399"/>
      <c r="BE57" s="399"/>
      <c r="BF57" s="399"/>
      <c r="BG57" s="399"/>
      <c r="BH57" s="399"/>
      <c r="BI57" s="375" t="s">
        <v>171</v>
      </c>
      <c r="BJ57" s="376"/>
      <c r="BK57" s="376"/>
      <c r="BL57" s="376"/>
      <c r="BM57" s="376"/>
      <c r="BN57" s="376"/>
      <c r="BO57" s="377"/>
      <c r="BP57" s="396" t="s">
        <v>147</v>
      </c>
      <c r="BQ57" s="376"/>
      <c r="BR57" s="376"/>
      <c r="BS57" s="376"/>
      <c r="BT57" s="376"/>
      <c r="BU57" s="376"/>
      <c r="BV57" s="376"/>
      <c r="BZ57" s="16" t="s">
        <v>249</v>
      </c>
      <c r="CA57" s="17">
        <f>COUNTIF('2　退去状況'!$BG$8:$BG$100,BZ57)</f>
        <v>0</v>
      </c>
    </row>
    <row r="58" spans="1:80" ht="21" customHeight="1" thickBot="1" x14ac:dyDescent="0.2">
      <c r="A58" s="140"/>
      <c r="B58" s="435" t="s">
        <v>13</v>
      </c>
      <c r="C58" s="436"/>
      <c r="D58" s="436"/>
      <c r="E58" s="436"/>
      <c r="F58" s="436"/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6"/>
      <c r="AA58" s="436"/>
      <c r="AB58" s="436"/>
      <c r="AC58" s="436"/>
      <c r="AD58" s="436"/>
      <c r="AE58" s="436"/>
      <c r="AF58" s="436"/>
      <c r="AG58" s="436"/>
      <c r="AH58" s="436"/>
      <c r="AI58" s="436"/>
      <c r="AJ58" s="436"/>
      <c r="AK58" s="431">
        <f t="shared" si="3"/>
        <v>0</v>
      </c>
      <c r="AL58" s="432"/>
      <c r="AM58" s="432"/>
      <c r="AN58" s="432"/>
      <c r="AO58" s="432"/>
      <c r="AP58" s="432"/>
      <c r="AQ58" s="433"/>
      <c r="AR58" s="361"/>
      <c r="AS58" s="191"/>
      <c r="AT58" s="362"/>
      <c r="AU58" s="394"/>
      <c r="AV58" s="395"/>
      <c r="AW58" s="395"/>
      <c r="AX58" s="395"/>
      <c r="AY58" s="395"/>
      <c r="AZ58" s="395"/>
      <c r="BA58" s="395"/>
      <c r="BB58" s="395"/>
      <c r="BC58" s="395"/>
      <c r="BD58" s="395"/>
      <c r="BE58" s="395"/>
      <c r="BF58" s="395"/>
      <c r="BG58" s="395"/>
      <c r="BH58" s="395"/>
      <c r="BI58" s="378"/>
      <c r="BJ58" s="379"/>
      <c r="BK58" s="379"/>
      <c r="BL58" s="379"/>
      <c r="BM58" s="379"/>
      <c r="BN58" s="379"/>
      <c r="BO58" s="380"/>
      <c r="BP58" s="397"/>
      <c r="BQ58" s="379"/>
      <c r="BR58" s="379"/>
      <c r="BS58" s="379"/>
      <c r="BT58" s="379"/>
      <c r="BU58" s="379"/>
      <c r="BV58" s="379"/>
      <c r="BZ58" s="16" t="s">
        <v>264</v>
      </c>
      <c r="CA58" s="17">
        <f>COUNTIF('2　退去状況'!$BG$8:$BG$100,BZ58)</f>
        <v>0</v>
      </c>
    </row>
    <row r="59" spans="1:80" ht="21" customHeight="1" thickBot="1" x14ac:dyDescent="0.2">
      <c r="A59" s="140"/>
      <c r="B59" s="427" t="s">
        <v>14</v>
      </c>
      <c r="C59" s="428"/>
      <c r="D59" s="428"/>
      <c r="E59" s="429"/>
      <c r="F59" s="429"/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31">
        <f>CB59</f>
        <v>2</v>
      </c>
      <c r="AL59" s="432"/>
      <c r="AM59" s="432"/>
      <c r="AN59" s="432"/>
      <c r="AO59" s="432"/>
      <c r="AP59" s="432"/>
      <c r="AQ59" s="433"/>
      <c r="AR59" s="361"/>
      <c r="AS59" s="191"/>
      <c r="AT59" s="362"/>
      <c r="AU59" s="363"/>
      <c r="AV59" s="364"/>
      <c r="AW59" s="364"/>
      <c r="AX59" s="364"/>
      <c r="AY59" s="364"/>
      <c r="AZ59" s="364"/>
      <c r="BA59" s="364"/>
      <c r="BB59" s="364"/>
      <c r="BC59" s="364"/>
      <c r="BD59" s="364"/>
      <c r="BE59" s="364"/>
      <c r="BF59" s="364"/>
      <c r="BG59" s="364"/>
      <c r="BH59" s="364"/>
      <c r="BI59" s="365"/>
      <c r="BJ59" s="366"/>
      <c r="BK59" s="366"/>
      <c r="BL59" s="366"/>
      <c r="BM59" s="366"/>
      <c r="BN59" s="366"/>
      <c r="BO59" s="367"/>
      <c r="BP59" s="368"/>
      <c r="BQ59" s="369"/>
      <c r="BR59" s="369"/>
      <c r="BS59" s="369"/>
      <c r="BT59" s="369"/>
      <c r="BU59" s="369"/>
      <c r="BV59" s="369"/>
      <c r="BZ59" s="16" t="s">
        <v>251</v>
      </c>
      <c r="CA59" s="17">
        <f>COUNTIF('2　退去状況'!$BG$8:$BG$100,BZ59)</f>
        <v>0</v>
      </c>
      <c r="CB59" s="22">
        <f>SUM(CA59:CA66)</f>
        <v>2</v>
      </c>
    </row>
    <row r="60" spans="1:80" ht="21" customHeight="1" x14ac:dyDescent="0.15">
      <c r="A60" s="140"/>
      <c r="B60" s="361"/>
      <c r="C60" s="191"/>
      <c r="D60" s="362"/>
      <c r="E60" s="472" t="s">
        <v>109</v>
      </c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73"/>
      <c r="AF60" s="473"/>
      <c r="AG60" s="473"/>
      <c r="AH60" s="473"/>
      <c r="AI60" s="473"/>
      <c r="AJ60" s="473"/>
      <c r="AK60" s="444">
        <f t="shared" si="3"/>
        <v>1</v>
      </c>
      <c r="AL60" s="445"/>
      <c r="AM60" s="445"/>
      <c r="AN60" s="445"/>
      <c r="AO60" s="445"/>
      <c r="AP60" s="445"/>
      <c r="AQ60" s="446"/>
      <c r="AR60" s="361"/>
      <c r="AS60" s="191"/>
      <c r="AT60" s="362"/>
      <c r="AU60" s="363"/>
      <c r="AV60" s="364"/>
      <c r="AW60" s="364"/>
      <c r="AX60" s="364"/>
      <c r="AY60" s="364"/>
      <c r="AZ60" s="364"/>
      <c r="BA60" s="364"/>
      <c r="BB60" s="364"/>
      <c r="BC60" s="364"/>
      <c r="BD60" s="364"/>
      <c r="BE60" s="364"/>
      <c r="BF60" s="364"/>
      <c r="BG60" s="364"/>
      <c r="BH60" s="364"/>
      <c r="BI60" s="365"/>
      <c r="BJ60" s="366"/>
      <c r="BK60" s="366"/>
      <c r="BL60" s="366"/>
      <c r="BM60" s="366"/>
      <c r="BN60" s="366"/>
      <c r="BO60" s="367"/>
      <c r="BP60" s="368"/>
      <c r="BQ60" s="369"/>
      <c r="BR60" s="369"/>
      <c r="BS60" s="369"/>
      <c r="BT60" s="369"/>
      <c r="BU60" s="369"/>
      <c r="BV60" s="369"/>
      <c r="BZ60" s="16" t="s">
        <v>252</v>
      </c>
      <c r="CA60" s="17">
        <f>COUNTIF('2　退去状況'!$BG$8:$BG$100,BZ60)</f>
        <v>1</v>
      </c>
    </row>
    <row r="61" spans="1:80" ht="21" customHeight="1" x14ac:dyDescent="0.15">
      <c r="A61" s="140"/>
      <c r="B61" s="361"/>
      <c r="C61" s="191"/>
      <c r="D61" s="362"/>
      <c r="E61" s="455" t="s">
        <v>110</v>
      </c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7">
        <f t="shared" si="3"/>
        <v>0</v>
      </c>
      <c r="AL61" s="458"/>
      <c r="AM61" s="458"/>
      <c r="AN61" s="458"/>
      <c r="AO61" s="458"/>
      <c r="AP61" s="458"/>
      <c r="AQ61" s="459"/>
      <c r="AR61" s="361"/>
      <c r="AS61" s="191"/>
      <c r="AT61" s="362"/>
      <c r="AU61" s="363"/>
      <c r="AV61" s="364"/>
      <c r="AW61" s="364"/>
      <c r="AX61" s="364"/>
      <c r="AY61" s="364"/>
      <c r="AZ61" s="364"/>
      <c r="BA61" s="364"/>
      <c r="BB61" s="364"/>
      <c r="BC61" s="364"/>
      <c r="BD61" s="364"/>
      <c r="BE61" s="364"/>
      <c r="BF61" s="364"/>
      <c r="BG61" s="364"/>
      <c r="BH61" s="364"/>
      <c r="BI61" s="365"/>
      <c r="BJ61" s="366"/>
      <c r="BK61" s="366"/>
      <c r="BL61" s="366"/>
      <c r="BM61" s="366"/>
      <c r="BN61" s="366"/>
      <c r="BO61" s="367"/>
      <c r="BP61" s="368"/>
      <c r="BQ61" s="369"/>
      <c r="BR61" s="369"/>
      <c r="BS61" s="369"/>
      <c r="BT61" s="369"/>
      <c r="BU61" s="369"/>
      <c r="BV61" s="369"/>
      <c r="BZ61" s="16" t="s">
        <v>253</v>
      </c>
      <c r="CA61" s="17">
        <f>COUNTIF('2　退去状況'!$BG$8:$BG$100,BZ61)</f>
        <v>0</v>
      </c>
    </row>
    <row r="62" spans="1:80" ht="21" customHeight="1" x14ac:dyDescent="0.15">
      <c r="A62" s="140"/>
      <c r="B62" s="361"/>
      <c r="C62" s="191"/>
      <c r="D62" s="362"/>
      <c r="E62" s="455" t="s">
        <v>111</v>
      </c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7">
        <f t="shared" si="3"/>
        <v>0</v>
      </c>
      <c r="AL62" s="458"/>
      <c r="AM62" s="458"/>
      <c r="AN62" s="458"/>
      <c r="AO62" s="458"/>
      <c r="AP62" s="458"/>
      <c r="AQ62" s="459"/>
      <c r="AR62" s="361"/>
      <c r="AS62" s="191"/>
      <c r="AT62" s="362"/>
      <c r="AU62" s="363"/>
      <c r="AV62" s="364"/>
      <c r="AW62" s="364"/>
      <c r="AX62" s="364"/>
      <c r="AY62" s="364"/>
      <c r="AZ62" s="364"/>
      <c r="BA62" s="364"/>
      <c r="BB62" s="364"/>
      <c r="BC62" s="364"/>
      <c r="BD62" s="364"/>
      <c r="BE62" s="364"/>
      <c r="BF62" s="364"/>
      <c r="BG62" s="364"/>
      <c r="BH62" s="364"/>
      <c r="BI62" s="365"/>
      <c r="BJ62" s="366"/>
      <c r="BK62" s="366"/>
      <c r="BL62" s="366"/>
      <c r="BM62" s="366"/>
      <c r="BN62" s="366"/>
      <c r="BO62" s="367"/>
      <c r="BP62" s="368"/>
      <c r="BQ62" s="369"/>
      <c r="BR62" s="369"/>
      <c r="BS62" s="369"/>
      <c r="BT62" s="369"/>
      <c r="BU62" s="369"/>
      <c r="BV62" s="369"/>
      <c r="BZ62" s="16" t="s">
        <v>254</v>
      </c>
      <c r="CA62" s="17">
        <f>COUNTIF('2　退去状況'!$BG$8:$BG$100,BZ62)</f>
        <v>0</v>
      </c>
    </row>
    <row r="63" spans="1:80" ht="21" customHeight="1" x14ac:dyDescent="0.15">
      <c r="A63" s="140"/>
      <c r="B63" s="361"/>
      <c r="C63" s="191"/>
      <c r="D63" s="362"/>
      <c r="E63" s="455" t="s">
        <v>112</v>
      </c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7">
        <f t="shared" si="3"/>
        <v>0</v>
      </c>
      <c r="AL63" s="458"/>
      <c r="AM63" s="458"/>
      <c r="AN63" s="458"/>
      <c r="AO63" s="458"/>
      <c r="AP63" s="458"/>
      <c r="AQ63" s="459"/>
      <c r="AR63" s="361"/>
      <c r="AS63" s="191"/>
      <c r="AT63" s="362"/>
      <c r="AU63" s="363"/>
      <c r="AV63" s="364"/>
      <c r="AW63" s="364"/>
      <c r="AX63" s="364"/>
      <c r="AY63" s="364"/>
      <c r="AZ63" s="364"/>
      <c r="BA63" s="364"/>
      <c r="BB63" s="364"/>
      <c r="BC63" s="364"/>
      <c r="BD63" s="364"/>
      <c r="BE63" s="364"/>
      <c r="BF63" s="364"/>
      <c r="BG63" s="364"/>
      <c r="BH63" s="364"/>
      <c r="BI63" s="365"/>
      <c r="BJ63" s="366"/>
      <c r="BK63" s="366"/>
      <c r="BL63" s="366"/>
      <c r="BM63" s="366"/>
      <c r="BN63" s="366"/>
      <c r="BO63" s="367"/>
      <c r="BP63" s="368"/>
      <c r="BQ63" s="369"/>
      <c r="BR63" s="369"/>
      <c r="BS63" s="369"/>
      <c r="BT63" s="369"/>
      <c r="BU63" s="369"/>
      <c r="BV63" s="369"/>
      <c r="BZ63" s="16" t="s">
        <v>255</v>
      </c>
      <c r="CA63" s="17">
        <f>COUNTIF('2　退去状況'!$BG$8:$BG$100,BZ63)</f>
        <v>0</v>
      </c>
    </row>
    <row r="64" spans="1:80" ht="21" customHeight="1" x14ac:dyDescent="0.15">
      <c r="A64" s="140"/>
      <c r="B64" s="361"/>
      <c r="C64" s="191"/>
      <c r="D64" s="362"/>
      <c r="E64" s="455" t="s">
        <v>113</v>
      </c>
      <c r="F64" s="456"/>
      <c r="G64" s="456"/>
      <c r="H64" s="456"/>
      <c r="I64" s="456"/>
      <c r="J64" s="456"/>
      <c r="K64" s="456"/>
      <c r="L64" s="456"/>
      <c r="M64" s="456"/>
      <c r="N64" s="456"/>
      <c r="O64" s="456"/>
      <c r="P64" s="456"/>
      <c r="Q64" s="456"/>
      <c r="R64" s="456"/>
      <c r="S64" s="456"/>
      <c r="T64" s="456"/>
      <c r="U64" s="456"/>
      <c r="V64" s="456"/>
      <c r="W64" s="456"/>
      <c r="X64" s="456"/>
      <c r="Y64" s="456"/>
      <c r="Z64" s="456"/>
      <c r="AA64" s="456"/>
      <c r="AB64" s="456"/>
      <c r="AC64" s="456"/>
      <c r="AD64" s="456"/>
      <c r="AE64" s="456"/>
      <c r="AF64" s="456"/>
      <c r="AG64" s="456"/>
      <c r="AH64" s="456"/>
      <c r="AI64" s="456"/>
      <c r="AJ64" s="456"/>
      <c r="AK64" s="457">
        <f t="shared" si="3"/>
        <v>0</v>
      </c>
      <c r="AL64" s="458"/>
      <c r="AM64" s="458"/>
      <c r="AN64" s="458"/>
      <c r="AO64" s="458"/>
      <c r="AP64" s="458"/>
      <c r="AQ64" s="459"/>
      <c r="AR64" s="361"/>
      <c r="AS64" s="191"/>
      <c r="AT64" s="362"/>
      <c r="AU64" s="363"/>
      <c r="AV64" s="364"/>
      <c r="AW64" s="364"/>
      <c r="AX64" s="364"/>
      <c r="AY64" s="364"/>
      <c r="AZ64" s="364"/>
      <c r="BA64" s="364"/>
      <c r="BB64" s="364"/>
      <c r="BC64" s="364"/>
      <c r="BD64" s="364"/>
      <c r="BE64" s="364"/>
      <c r="BF64" s="364"/>
      <c r="BG64" s="364"/>
      <c r="BH64" s="364"/>
      <c r="BI64" s="365"/>
      <c r="BJ64" s="366"/>
      <c r="BK64" s="366"/>
      <c r="BL64" s="366"/>
      <c r="BM64" s="366"/>
      <c r="BN64" s="366"/>
      <c r="BO64" s="367"/>
      <c r="BP64" s="368"/>
      <c r="BQ64" s="369"/>
      <c r="BR64" s="369"/>
      <c r="BS64" s="369"/>
      <c r="BT64" s="369"/>
      <c r="BU64" s="369"/>
      <c r="BV64" s="369"/>
      <c r="BZ64" s="16" t="s">
        <v>256</v>
      </c>
      <c r="CA64" s="17">
        <f>COUNTIF('2　退去状況'!$BG$8:$BG$100,BZ64)</f>
        <v>0</v>
      </c>
    </row>
    <row r="65" spans="1:79" ht="21" customHeight="1" x14ac:dyDescent="0.15">
      <c r="A65" s="140"/>
      <c r="B65" s="361"/>
      <c r="C65" s="191"/>
      <c r="D65" s="362"/>
      <c r="E65" s="455" t="s">
        <v>222</v>
      </c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7">
        <f t="shared" si="3"/>
        <v>1</v>
      </c>
      <c r="AL65" s="458"/>
      <c r="AM65" s="458"/>
      <c r="AN65" s="458"/>
      <c r="AO65" s="458"/>
      <c r="AP65" s="458"/>
      <c r="AQ65" s="459"/>
      <c r="AR65" s="361"/>
      <c r="AS65" s="191"/>
      <c r="AT65" s="362"/>
      <c r="AU65" s="363"/>
      <c r="AV65" s="364"/>
      <c r="AW65" s="364"/>
      <c r="AX65" s="364"/>
      <c r="AY65" s="364"/>
      <c r="AZ65" s="364"/>
      <c r="BA65" s="364"/>
      <c r="BB65" s="364"/>
      <c r="BC65" s="364"/>
      <c r="BD65" s="364"/>
      <c r="BE65" s="364"/>
      <c r="BF65" s="364"/>
      <c r="BG65" s="364"/>
      <c r="BH65" s="364"/>
      <c r="BI65" s="365"/>
      <c r="BJ65" s="366"/>
      <c r="BK65" s="366"/>
      <c r="BL65" s="366"/>
      <c r="BM65" s="366"/>
      <c r="BN65" s="366"/>
      <c r="BO65" s="367"/>
      <c r="BP65" s="368"/>
      <c r="BQ65" s="369"/>
      <c r="BR65" s="369"/>
      <c r="BS65" s="369"/>
      <c r="BT65" s="369"/>
      <c r="BU65" s="369"/>
      <c r="BV65" s="369"/>
      <c r="BZ65" s="16" t="s">
        <v>257</v>
      </c>
      <c r="CA65" s="17">
        <f>COUNTIF('2　退去状況'!$BG$8:$BG$100,BZ65)</f>
        <v>1</v>
      </c>
    </row>
    <row r="66" spans="1:79" ht="21" customHeight="1" x14ac:dyDescent="0.15">
      <c r="A66" s="140"/>
      <c r="B66" s="440"/>
      <c r="C66" s="370"/>
      <c r="D66" s="454"/>
      <c r="E66" s="474" t="s">
        <v>114</v>
      </c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5"/>
      <c r="Y66" s="475"/>
      <c r="Z66" s="475"/>
      <c r="AA66" s="475"/>
      <c r="AB66" s="475"/>
      <c r="AC66" s="475"/>
      <c r="AD66" s="475"/>
      <c r="AE66" s="475"/>
      <c r="AF66" s="475"/>
      <c r="AG66" s="475"/>
      <c r="AH66" s="475"/>
      <c r="AI66" s="475"/>
      <c r="AJ66" s="475"/>
      <c r="AK66" s="476">
        <f t="shared" si="3"/>
        <v>0</v>
      </c>
      <c r="AL66" s="477"/>
      <c r="AM66" s="477"/>
      <c r="AN66" s="477"/>
      <c r="AO66" s="477"/>
      <c r="AP66" s="477"/>
      <c r="AQ66" s="478"/>
      <c r="AR66" s="361"/>
      <c r="AS66" s="191"/>
      <c r="AT66" s="362"/>
      <c r="AU66" s="363"/>
      <c r="AV66" s="364"/>
      <c r="AW66" s="364"/>
      <c r="AX66" s="364"/>
      <c r="AY66" s="364"/>
      <c r="AZ66" s="364"/>
      <c r="BA66" s="364"/>
      <c r="BB66" s="364"/>
      <c r="BC66" s="364"/>
      <c r="BD66" s="364"/>
      <c r="BE66" s="364"/>
      <c r="BF66" s="364"/>
      <c r="BG66" s="364"/>
      <c r="BH66" s="364"/>
      <c r="BI66" s="365"/>
      <c r="BJ66" s="366"/>
      <c r="BK66" s="366"/>
      <c r="BL66" s="366"/>
      <c r="BM66" s="366"/>
      <c r="BN66" s="366"/>
      <c r="BO66" s="367"/>
      <c r="BP66" s="368"/>
      <c r="BQ66" s="369"/>
      <c r="BR66" s="369"/>
      <c r="BS66" s="369"/>
      <c r="BT66" s="369"/>
      <c r="BU66" s="369"/>
      <c r="BV66" s="369"/>
      <c r="BZ66" s="16" t="s">
        <v>258</v>
      </c>
      <c r="CA66" s="17">
        <f>COUNTIF('2　退去状況'!$BG$8:$BG$100,BZ66)</f>
        <v>0</v>
      </c>
    </row>
    <row r="67" spans="1:79" ht="21" customHeight="1" x14ac:dyDescent="0.15">
      <c r="A67" s="140"/>
      <c r="B67" s="439" t="s">
        <v>17</v>
      </c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29"/>
      <c r="AK67" s="431">
        <f t="shared" si="3"/>
        <v>0</v>
      </c>
      <c r="AL67" s="432"/>
      <c r="AM67" s="432"/>
      <c r="AN67" s="432"/>
      <c r="AO67" s="432"/>
      <c r="AP67" s="432"/>
      <c r="AQ67" s="433"/>
      <c r="AR67" s="361"/>
      <c r="AS67" s="191"/>
      <c r="AT67" s="362"/>
      <c r="AU67" s="363"/>
      <c r="AV67" s="364"/>
      <c r="AW67" s="364"/>
      <c r="AX67" s="364"/>
      <c r="AY67" s="364"/>
      <c r="AZ67" s="364"/>
      <c r="BA67" s="364"/>
      <c r="BB67" s="364"/>
      <c r="BC67" s="364"/>
      <c r="BD67" s="364"/>
      <c r="BE67" s="364"/>
      <c r="BF67" s="364"/>
      <c r="BG67" s="364"/>
      <c r="BH67" s="364"/>
      <c r="BI67" s="365"/>
      <c r="BJ67" s="366"/>
      <c r="BK67" s="366"/>
      <c r="BL67" s="366"/>
      <c r="BM67" s="366"/>
      <c r="BN67" s="366"/>
      <c r="BO67" s="367"/>
      <c r="BP67" s="368"/>
      <c r="BQ67" s="369"/>
      <c r="BR67" s="369"/>
      <c r="BS67" s="369"/>
      <c r="BT67" s="369"/>
      <c r="BU67" s="369"/>
      <c r="BV67" s="369"/>
      <c r="BZ67" s="16" t="s">
        <v>259</v>
      </c>
      <c r="CA67" s="17">
        <f>COUNTIF('2　退去状況'!$BG$8:$BG$100,BZ67)</f>
        <v>0</v>
      </c>
    </row>
    <row r="68" spans="1:79" ht="21" customHeight="1" x14ac:dyDescent="0.15">
      <c r="A68" s="140"/>
      <c r="B68" s="361" t="s">
        <v>105</v>
      </c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431">
        <f t="shared" si="3"/>
        <v>0</v>
      </c>
      <c r="AL68" s="432"/>
      <c r="AM68" s="432"/>
      <c r="AN68" s="432"/>
      <c r="AO68" s="432"/>
      <c r="AP68" s="432"/>
      <c r="AQ68" s="433"/>
      <c r="AR68" s="36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Z68" s="16" t="s">
        <v>265</v>
      </c>
      <c r="CA68" s="17">
        <f>COUNTIF('2　退去状況'!$BG$8:$BG$100,BZ68)</f>
        <v>0</v>
      </c>
    </row>
    <row r="69" spans="1:79" ht="21" customHeight="1" x14ac:dyDescent="0.15">
      <c r="A69" s="140"/>
      <c r="B69" s="439" t="s">
        <v>16</v>
      </c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31">
        <f t="shared" si="3"/>
        <v>0</v>
      </c>
      <c r="AL69" s="432"/>
      <c r="AM69" s="432"/>
      <c r="AN69" s="432"/>
      <c r="AO69" s="432"/>
      <c r="AP69" s="432"/>
      <c r="AQ69" s="433"/>
      <c r="AR69" s="36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Z69" s="16" t="s">
        <v>16</v>
      </c>
      <c r="CA69" s="17">
        <f>COUNTIF('2　退去状況'!$BG$8:$BG$100,BZ69)</f>
        <v>0</v>
      </c>
    </row>
    <row r="70" spans="1:79" ht="21" customHeight="1" x14ac:dyDescent="0.15">
      <c r="A70" s="140"/>
      <c r="B70" s="437" t="s">
        <v>223</v>
      </c>
      <c r="C70" s="438"/>
      <c r="D70" s="438"/>
      <c r="E70" s="438"/>
      <c r="F70" s="438"/>
      <c r="G70" s="438"/>
      <c r="H70" s="438"/>
      <c r="I70" s="467"/>
      <c r="J70" s="467"/>
      <c r="K70" s="467"/>
      <c r="L70" s="467"/>
      <c r="M70" s="467"/>
      <c r="N70" s="467"/>
      <c r="O70" s="467"/>
      <c r="P70" s="467"/>
      <c r="Q70" s="467"/>
      <c r="R70" s="467"/>
      <c r="S70" s="467"/>
      <c r="T70" s="467"/>
      <c r="U70" s="467"/>
      <c r="V70" s="467"/>
      <c r="W70" s="467"/>
      <c r="X70" s="467"/>
      <c r="Y70" s="467"/>
      <c r="Z70" s="467"/>
      <c r="AA70" s="467"/>
      <c r="AB70" s="467"/>
      <c r="AC70" s="467"/>
      <c r="AD70" s="467"/>
      <c r="AE70" s="467"/>
      <c r="AF70" s="467"/>
      <c r="AG70" s="467"/>
      <c r="AH70" s="467"/>
      <c r="AI70" s="429" t="s">
        <v>224</v>
      </c>
      <c r="AJ70" s="429"/>
      <c r="AK70" s="431">
        <f t="shared" si="3"/>
        <v>0</v>
      </c>
      <c r="AL70" s="432"/>
      <c r="AM70" s="432"/>
      <c r="AN70" s="432"/>
      <c r="AO70" s="432"/>
      <c r="AP70" s="432"/>
      <c r="AQ70" s="433"/>
      <c r="AR70" s="36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Z70" s="16" t="s">
        <v>261</v>
      </c>
      <c r="CA70" s="17">
        <f>COUNTIF('2　退去状況'!$BG$8:$BG$100,BZ70)</f>
        <v>0</v>
      </c>
    </row>
    <row r="71" spans="1:79" ht="21" customHeight="1" thickBot="1" x14ac:dyDescent="0.2">
      <c r="A71" s="140"/>
      <c r="B71" s="465" t="s">
        <v>18</v>
      </c>
      <c r="C71" s="466"/>
      <c r="D71" s="466"/>
      <c r="E71" s="466"/>
      <c r="F71" s="466"/>
      <c r="G71" s="466"/>
      <c r="H71" s="466"/>
      <c r="I71" s="466"/>
      <c r="J71" s="466"/>
      <c r="K71" s="466"/>
      <c r="L71" s="466"/>
      <c r="M71" s="466"/>
      <c r="N71" s="466"/>
      <c r="O71" s="466"/>
      <c r="P71" s="466"/>
      <c r="Q71" s="466"/>
      <c r="R71" s="466"/>
      <c r="S71" s="466"/>
      <c r="T71" s="466"/>
      <c r="U71" s="466"/>
      <c r="V71" s="466"/>
      <c r="W71" s="466"/>
      <c r="X71" s="466"/>
      <c r="Y71" s="466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49">
        <f t="shared" si="3"/>
        <v>0</v>
      </c>
      <c r="AL71" s="450"/>
      <c r="AM71" s="450"/>
      <c r="AN71" s="450"/>
      <c r="AO71" s="450"/>
      <c r="AP71" s="450"/>
      <c r="AQ71" s="451"/>
      <c r="AR71" s="36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Z71" s="18" t="s">
        <v>18</v>
      </c>
      <c r="CA71" s="19">
        <f>COUNTIF('2　退去状況'!$BG$8:$BG$100,BZ71)</f>
        <v>0</v>
      </c>
    </row>
    <row r="72" spans="1:79" ht="21" customHeight="1" thickTop="1" thickBot="1" x14ac:dyDescent="0.2">
      <c r="A72" s="140"/>
      <c r="B72" s="440" t="s">
        <v>15</v>
      </c>
      <c r="C72" s="370"/>
      <c r="D72" s="370"/>
      <c r="E72" s="370"/>
      <c r="F72" s="370"/>
      <c r="G72" s="370"/>
      <c r="H72" s="370"/>
      <c r="I72" s="370"/>
      <c r="J72" s="370"/>
      <c r="K72" s="370"/>
      <c r="L72" s="370"/>
      <c r="M72" s="370"/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0"/>
      <c r="AI72" s="370"/>
      <c r="AJ72" s="370"/>
      <c r="AK72" s="441">
        <f t="shared" si="3"/>
        <v>2</v>
      </c>
      <c r="AL72" s="442"/>
      <c r="AM72" s="442"/>
      <c r="AN72" s="442"/>
      <c r="AO72" s="442"/>
      <c r="AP72" s="442"/>
      <c r="AQ72" s="443"/>
      <c r="AR72" s="361"/>
      <c r="AS72" s="191"/>
      <c r="AT72" s="191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191"/>
      <c r="BF72" s="191"/>
      <c r="BG72" s="191"/>
      <c r="BH72" s="191"/>
      <c r="BI72" s="191"/>
      <c r="BJ72" s="191"/>
      <c r="BK72" s="191"/>
      <c r="BL72" s="191"/>
      <c r="BM72" s="191"/>
      <c r="BN72" s="191"/>
      <c r="BO72" s="191"/>
      <c r="BP72" s="191"/>
      <c r="BQ72" s="191"/>
      <c r="BR72" s="191"/>
      <c r="BS72" s="191"/>
      <c r="BT72" s="191"/>
      <c r="BU72" s="191"/>
      <c r="BV72" s="191"/>
      <c r="BZ72" s="20" t="s">
        <v>262</v>
      </c>
      <c r="CA72" s="23">
        <f>SUM(CA54:CA71)</f>
        <v>2</v>
      </c>
    </row>
    <row r="73" spans="1:79" ht="21" customHeight="1" x14ac:dyDescent="0.15"/>
    <row r="74" spans="1:79" ht="21" customHeight="1" x14ac:dyDescent="0.15"/>
    <row r="75" spans="1:79" ht="21" customHeight="1" x14ac:dyDescent="0.15"/>
    <row r="76" spans="1:79" ht="21" customHeight="1" x14ac:dyDescent="0.15"/>
    <row r="77" spans="1:79" ht="21" customHeight="1" x14ac:dyDescent="0.15"/>
    <row r="78" spans="1:79" ht="21" customHeight="1" x14ac:dyDescent="0.15"/>
  </sheetData>
  <mergeCells count="364">
    <mergeCell ref="B7:BV7"/>
    <mergeCell ref="B71:AJ71"/>
    <mergeCell ref="AK71:AQ71"/>
    <mergeCell ref="B72:AJ72"/>
    <mergeCell ref="AK72:AQ72"/>
    <mergeCell ref="B69:AJ69"/>
    <mergeCell ref="AK69:AQ69"/>
    <mergeCell ref="B70:H70"/>
    <mergeCell ref="I70:AH70"/>
    <mergeCell ref="B68:AJ68"/>
    <mergeCell ref="AK68:AQ68"/>
    <mergeCell ref="AI70:AJ70"/>
    <mergeCell ref="AK70:AQ70"/>
    <mergeCell ref="E66:AJ66"/>
    <mergeCell ref="AK66:AQ66"/>
    <mergeCell ref="BI66:BO66"/>
    <mergeCell ref="AR70:BV70"/>
    <mergeCell ref="BP66:BV66"/>
    <mergeCell ref="B67:AJ67"/>
    <mergeCell ref="AK67:AQ67"/>
    <mergeCell ref="BP63:BV63"/>
    <mergeCell ref="E62:AJ62"/>
    <mergeCell ref="AK62:AQ62"/>
    <mergeCell ref="AU62:BH62"/>
    <mergeCell ref="E63:AJ63"/>
    <mergeCell ref="AU67:BH67"/>
    <mergeCell ref="BI67:BO67"/>
    <mergeCell ref="BP67:BV67"/>
    <mergeCell ref="AK64:AQ64"/>
    <mergeCell ref="AU64:BH64"/>
    <mergeCell ref="BP64:BV64"/>
    <mergeCell ref="E65:AJ65"/>
    <mergeCell ref="AK65:AQ65"/>
    <mergeCell ref="AK63:AQ63"/>
    <mergeCell ref="AU63:BH63"/>
    <mergeCell ref="BI63:BO63"/>
    <mergeCell ref="AR63:AT63"/>
    <mergeCell ref="W9:AC9"/>
    <mergeCell ref="BF8:BL8"/>
    <mergeCell ref="BF9:BL9"/>
    <mergeCell ref="AY8:BE8"/>
    <mergeCell ref="AY9:BE9"/>
    <mergeCell ref="AR8:AX8"/>
    <mergeCell ref="AK9:AQ9"/>
    <mergeCell ref="AU65:BH65"/>
    <mergeCell ref="BI65:BO65"/>
    <mergeCell ref="E64:AJ64"/>
    <mergeCell ref="E60:AJ60"/>
    <mergeCell ref="B12:H12"/>
    <mergeCell ref="I11:O11"/>
    <mergeCell ref="I12:O12"/>
    <mergeCell ref="P11:V11"/>
    <mergeCell ref="W11:AC11"/>
    <mergeCell ref="AR14:AX14"/>
    <mergeCell ref="AD11:AJ11"/>
    <mergeCell ref="AK11:AQ11"/>
    <mergeCell ref="AR11:AX11"/>
    <mergeCell ref="AK14:AQ14"/>
    <mergeCell ref="B17:H22"/>
    <mergeCell ref="I17:O17"/>
    <mergeCell ref="P17:V17"/>
    <mergeCell ref="BP11:BV11"/>
    <mergeCell ref="AR12:AX12"/>
    <mergeCell ref="AY14:BE14"/>
    <mergeCell ref="BF14:BL14"/>
    <mergeCell ref="BP12:BV12"/>
    <mergeCell ref="BF15:BL15"/>
    <mergeCell ref="AK29:AQ29"/>
    <mergeCell ref="AY21:BE21"/>
    <mergeCell ref="BF21:BL21"/>
    <mergeCell ref="BM17:BS17"/>
    <mergeCell ref="AY18:BE18"/>
    <mergeCell ref="BF18:BL18"/>
    <mergeCell ref="BM18:BS18"/>
    <mergeCell ref="BM21:BS21"/>
    <mergeCell ref="AY12:BO12"/>
    <mergeCell ref="AY13:BV13"/>
    <mergeCell ref="B13:AX13"/>
    <mergeCell ref="BM14:BO14"/>
    <mergeCell ref="BM15:BO15"/>
    <mergeCell ref="BT19:BV19"/>
    <mergeCell ref="BT20:BV20"/>
    <mergeCell ref="BT21:BV21"/>
    <mergeCell ref="BT22:BV22"/>
    <mergeCell ref="I18:O18"/>
    <mergeCell ref="BP8:BV8"/>
    <mergeCell ref="BP9:BV9"/>
    <mergeCell ref="B15:H15"/>
    <mergeCell ref="I15:O15"/>
    <mergeCell ref="P15:V15"/>
    <mergeCell ref="W15:AC15"/>
    <mergeCell ref="AD15:AJ15"/>
    <mergeCell ref="AK15:AQ15"/>
    <mergeCell ref="AR15:AX15"/>
    <mergeCell ref="B8:H8"/>
    <mergeCell ref="I8:O8"/>
    <mergeCell ref="AK8:AQ8"/>
    <mergeCell ref="AD12:AJ12"/>
    <mergeCell ref="AK12:AQ12"/>
    <mergeCell ref="P14:V14"/>
    <mergeCell ref="W14:AC14"/>
    <mergeCell ref="AD14:AJ14"/>
    <mergeCell ref="B11:H11"/>
    <mergeCell ref="P8:V8"/>
    <mergeCell ref="B14:H14"/>
    <mergeCell ref="I14:O14"/>
    <mergeCell ref="P12:V12"/>
    <mergeCell ref="W12:AC12"/>
    <mergeCell ref="AY15:BE15"/>
    <mergeCell ref="AK31:AQ31"/>
    <mergeCell ref="AK32:AQ32"/>
    <mergeCell ref="AK33:AQ33"/>
    <mergeCell ref="AD21:AJ21"/>
    <mergeCell ref="W21:AC21"/>
    <mergeCell ref="P18:V18"/>
    <mergeCell ref="I19:O19"/>
    <mergeCell ref="P19:V19"/>
    <mergeCell ref="I20:O20"/>
    <mergeCell ref="P20:V20"/>
    <mergeCell ref="AK20:AQ20"/>
    <mergeCell ref="AK19:AQ19"/>
    <mergeCell ref="W20:AC20"/>
    <mergeCell ref="AD19:AJ19"/>
    <mergeCell ref="B25:AJ25"/>
    <mergeCell ref="B26:AJ26"/>
    <mergeCell ref="B27:AJ27"/>
    <mergeCell ref="B28:AJ28"/>
    <mergeCell ref="B29:AJ29"/>
    <mergeCell ref="AK25:AQ25"/>
    <mergeCell ref="AK26:AQ26"/>
    <mergeCell ref="AK27:AQ27"/>
    <mergeCell ref="AK30:AQ30"/>
    <mergeCell ref="AK28:AQ28"/>
    <mergeCell ref="AD17:AJ17"/>
    <mergeCell ref="AK17:AQ17"/>
    <mergeCell ref="AR17:AX17"/>
    <mergeCell ref="AD18:AJ18"/>
    <mergeCell ref="AK18:AQ18"/>
    <mergeCell ref="AR18:AX18"/>
    <mergeCell ref="W19:AC19"/>
    <mergeCell ref="AR20:AX20"/>
    <mergeCell ref="AR19:AX19"/>
    <mergeCell ref="AD20:AJ20"/>
    <mergeCell ref="AK24:AQ24"/>
    <mergeCell ref="AR27:AT27"/>
    <mergeCell ref="AR28:AT28"/>
    <mergeCell ref="AR29:AT29"/>
    <mergeCell ref="AU27:BV27"/>
    <mergeCell ref="BP30:BV30"/>
    <mergeCell ref="W17:AC17"/>
    <mergeCell ref="AY17:BE17"/>
    <mergeCell ref="BF17:BL17"/>
    <mergeCell ref="AY19:BE19"/>
    <mergeCell ref="AR25:BV25"/>
    <mergeCell ref="AR24:BV24"/>
    <mergeCell ref="B23:BV23"/>
    <mergeCell ref="BT17:BV17"/>
    <mergeCell ref="BT18:BV18"/>
    <mergeCell ref="I22:O22"/>
    <mergeCell ref="P22:V22"/>
    <mergeCell ref="W22:AC22"/>
    <mergeCell ref="AK21:AQ21"/>
    <mergeCell ref="AR21:AX21"/>
    <mergeCell ref="AD22:AJ22"/>
    <mergeCell ref="AK22:AQ22"/>
    <mergeCell ref="AR22:AX22"/>
    <mergeCell ref="W18:AC18"/>
    <mergeCell ref="AU34:BH34"/>
    <mergeCell ref="E32:AJ32"/>
    <mergeCell ref="E33:AJ33"/>
    <mergeCell ref="AK37:AQ37"/>
    <mergeCell ref="E35:AJ35"/>
    <mergeCell ref="AR34:AT34"/>
    <mergeCell ref="AR35:AT35"/>
    <mergeCell ref="AR36:AT36"/>
    <mergeCell ref="AR37:AT37"/>
    <mergeCell ref="AU36:BH36"/>
    <mergeCell ref="AU37:BH37"/>
    <mergeCell ref="BP34:BV34"/>
    <mergeCell ref="BP35:BV35"/>
    <mergeCell ref="BP36:BV36"/>
    <mergeCell ref="BI36:BO36"/>
    <mergeCell ref="BI37:BO37"/>
    <mergeCell ref="I21:O21"/>
    <mergeCell ref="P21:V21"/>
    <mergeCell ref="B38:AJ38"/>
    <mergeCell ref="B39:AJ39"/>
    <mergeCell ref="B31:D37"/>
    <mergeCell ref="E34:AJ34"/>
    <mergeCell ref="E36:AJ36"/>
    <mergeCell ref="B30:AJ30"/>
    <mergeCell ref="E31:AJ31"/>
    <mergeCell ref="B24:AJ24"/>
    <mergeCell ref="AK34:AQ34"/>
    <mergeCell ref="AK35:AQ35"/>
    <mergeCell ref="E37:AJ37"/>
    <mergeCell ref="AU32:BH32"/>
    <mergeCell ref="AU33:BH33"/>
    <mergeCell ref="BI35:BO35"/>
    <mergeCell ref="AK36:AQ36"/>
    <mergeCell ref="AR33:AT33"/>
    <mergeCell ref="AU35:BH35"/>
    <mergeCell ref="AI49:AJ49"/>
    <mergeCell ref="AK49:AQ49"/>
    <mergeCell ref="B47:AJ47"/>
    <mergeCell ref="AK47:AQ47"/>
    <mergeCell ref="B48:AJ48"/>
    <mergeCell ref="AK48:AQ48"/>
    <mergeCell ref="B49:H49"/>
    <mergeCell ref="I49:AH49"/>
    <mergeCell ref="AR30:AT30"/>
    <mergeCell ref="AR31:AT31"/>
    <mergeCell ref="AR32:AT32"/>
    <mergeCell ref="B44:BV44"/>
    <mergeCell ref="AR45:BV45"/>
    <mergeCell ref="B45:AJ45"/>
    <mergeCell ref="AK45:AQ45"/>
    <mergeCell ref="AR46:BV46"/>
    <mergeCell ref="B46:AJ46"/>
    <mergeCell ref="AK46:AQ46"/>
    <mergeCell ref="BP37:BV37"/>
    <mergeCell ref="BI32:BO32"/>
    <mergeCell ref="BP32:BV32"/>
    <mergeCell ref="BI33:BO33"/>
    <mergeCell ref="BP33:BV33"/>
    <mergeCell ref="BI34:BO34"/>
    <mergeCell ref="BP38:BV38"/>
    <mergeCell ref="B43:K43"/>
    <mergeCell ref="B42:AJ42"/>
    <mergeCell ref="AK38:AQ38"/>
    <mergeCell ref="AK40:AQ40"/>
    <mergeCell ref="AK41:AQ41"/>
    <mergeCell ref="AR38:AT38"/>
    <mergeCell ref="AR39:BV39"/>
    <mergeCell ref="AR40:BV40"/>
    <mergeCell ref="AR41:BV41"/>
    <mergeCell ref="AU38:BH38"/>
    <mergeCell ref="BI38:BO38"/>
    <mergeCell ref="AK39:AQ39"/>
    <mergeCell ref="AK42:AQ42"/>
    <mergeCell ref="AR42:BV42"/>
    <mergeCell ref="L43:BV43"/>
    <mergeCell ref="AI40:AJ40"/>
    <mergeCell ref="B41:AJ41"/>
    <mergeCell ref="B40:H40"/>
    <mergeCell ref="I40:AH40"/>
    <mergeCell ref="AK60:AQ60"/>
    <mergeCell ref="AU60:BH60"/>
    <mergeCell ref="BI60:BO60"/>
    <mergeCell ref="BP58:BV58"/>
    <mergeCell ref="AK55:AQ55"/>
    <mergeCell ref="B53:AJ53"/>
    <mergeCell ref="B50:AJ50"/>
    <mergeCell ref="AK50:AQ50"/>
    <mergeCell ref="B16:O16"/>
    <mergeCell ref="AR26:BV26"/>
    <mergeCell ref="P16:BL16"/>
    <mergeCell ref="BM16:BV16"/>
    <mergeCell ref="B58:AJ58"/>
    <mergeCell ref="AK58:AQ58"/>
    <mergeCell ref="AU58:BH58"/>
    <mergeCell ref="BI58:BO58"/>
    <mergeCell ref="B60:D66"/>
    <mergeCell ref="E61:AJ61"/>
    <mergeCell ref="AK61:AQ61"/>
    <mergeCell ref="AU61:BH61"/>
    <mergeCell ref="BI61:BO61"/>
    <mergeCell ref="AR58:AT58"/>
    <mergeCell ref="AR59:AT59"/>
    <mergeCell ref="AR60:AT60"/>
    <mergeCell ref="B59:AJ59"/>
    <mergeCell ref="B10:BV10"/>
    <mergeCell ref="AY11:BO11"/>
    <mergeCell ref="AK59:AQ59"/>
    <mergeCell ref="AU59:BH59"/>
    <mergeCell ref="BI59:BO59"/>
    <mergeCell ref="BP59:BV59"/>
    <mergeCell ref="AK53:AQ53"/>
    <mergeCell ref="B56:AJ56"/>
    <mergeCell ref="AK56:AQ56"/>
    <mergeCell ref="B57:AJ57"/>
    <mergeCell ref="AK57:AQ57"/>
    <mergeCell ref="AU57:BH57"/>
    <mergeCell ref="BI57:BO57"/>
    <mergeCell ref="BP57:BV57"/>
    <mergeCell ref="B55:AJ55"/>
    <mergeCell ref="B51:AJ51"/>
    <mergeCell ref="AK51:AQ51"/>
    <mergeCell ref="B54:AJ54"/>
    <mergeCell ref="AK54:AQ54"/>
    <mergeCell ref="B52:BV52"/>
    <mergeCell ref="AR53:BV53"/>
    <mergeCell ref="AR54:BV54"/>
    <mergeCell ref="AR56:AT56"/>
    <mergeCell ref="AR2:BV2"/>
    <mergeCell ref="L2:AQ2"/>
    <mergeCell ref="B4:AQ4"/>
    <mergeCell ref="AD8:AJ8"/>
    <mergeCell ref="AD9:AJ9"/>
    <mergeCell ref="BM8:BO8"/>
    <mergeCell ref="BM9:BO9"/>
    <mergeCell ref="BK5:BV5"/>
    <mergeCell ref="B2:K2"/>
    <mergeCell ref="B5:AQ5"/>
    <mergeCell ref="B9:H9"/>
    <mergeCell ref="B6:AQ6"/>
    <mergeCell ref="I9:O9"/>
    <mergeCell ref="P9:V9"/>
    <mergeCell ref="B3:BV3"/>
    <mergeCell ref="AR4:AX4"/>
    <mergeCell ref="AR5:AX5"/>
    <mergeCell ref="AY4:BV4"/>
    <mergeCell ref="AR6:BO6"/>
    <mergeCell ref="BT6:BV6"/>
    <mergeCell ref="BP6:BS6"/>
    <mergeCell ref="AY5:BJ5"/>
    <mergeCell ref="AR9:AX9"/>
    <mergeCell ref="W8:AC8"/>
    <mergeCell ref="BP14:BV14"/>
    <mergeCell ref="BP15:BV15"/>
    <mergeCell ref="BP31:BV31"/>
    <mergeCell ref="BI28:BO28"/>
    <mergeCell ref="BI29:BO29"/>
    <mergeCell ref="AY22:BE22"/>
    <mergeCell ref="BF22:BL22"/>
    <mergeCell ref="BM22:BS22"/>
    <mergeCell ref="BF19:BL19"/>
    <mergeCell ref="BM19:BS19"/>
    <mergeCell ref="AY20:BE20"/>
    <mergeCell ref="BF20:BL20"/>
    <mergeCell ref="BM20:BS20"/>
    <mergeCell ref="AU29:BH29"/>
    <mergeCell ref="BI31:BO31"/>
    <mergeCell ref="AU31:BH31"/>
    <mergeCell ref="BI30:BO30"/>
    <mergeCell ref="BP28:BV28"/>
    <mergeCell ref="BP29:BV29"/>
    <mergeCell ref="AU28:BH28"/>
    <mergeCell ref="AU30:BH30"/>
    <mergeCell ref="BP60:BV60"/>
    <mergeCell ref="AR47:BV47"/>
    <mergeCell ref="AR48:BV48"/>
    <mergeCell ref="AR49:BV49"/>
    <mergeCell ref="AR50:BV50"/>
    <mergeCell ref="AR51:BV51"/>
    <mergeCell ref="AR55:BV55"/>
    <mergeCell ref="AU56:BV56"/>
    <mergeCell ref="AR71:BV71"/>
    <mergeCell ref="BP61:BV61"/>
    <mergeCell ref="AR61:AT61"/>
    <mergeCell ref="AR57:AT57"/>
    <mergeCell ref="BP62:BV62"/>
    <mergeCell ref="BI62:BO62"/>
    <mergeCell ref="AR62:AT62"/>
    <mergeCell ref="AR72:BV72"/>
    <mergeCell ref="AR64:AT64"/>
    <mergeCell ref="AR65:AT65"/>
    <mergeCell ref="AR66:AT66"/>
    <mergeCell ref="AR67:AT67"/>
    <mergeCell ref="AR68:BV68"/>
    <mergeCell ref="AR69:BV69"/>
    <mergeCell ref="AU66:BH66"/>
    <mergeCell ref="BI64:BO64"/>
    <mergeCell ref="BP65:BV65"/>
  </mergeCells>
  <phoneticPr fontId="10"/>
  <conditionalFormatting sqref="W9:AC9 BM22:BS22">
    <cfRule type="cellIs" dxfId="6" priority="51" stopIfTrue="1" operator="notEqual">
      <formula>#REF!</formula>
    </cfRule>
  </conditionalFormatting>
  <conditionalFormatting sqref="AY5:BJ5">
    <cfRule type="cellIs" dxfId="5" priority="53" stopIfTrue="1" operator="notEqual">
      <formula>#REF!</formula>
    </cfRule>
  </conditionalFormatting>
  <conditionalFormatting sqref="BP6:BS6">
    <cfRule type="cellIs" dxfId="4" priority="54" stopIfTrue="1" operator="equal">
      <formula>"?"</formula>
    </cfRule>
    <cfRule type="cellIs" dxfId="3" priority="55" stopIfTrue="1" operator="notEqual">
      <formula>#REF!</formula>
    </cfRule>
  </conditionalFormatting>
  <conditionalFormatting sqref="I21:BE21">
    <cfRule type="cellIs" dxfId="2" priority="56" stopIfTrue="1" operator="notEqual">
      <formula>#REF!</formula>
    </cfRule>
  </conditionalFormatting>
  <conditionalFormatting sqref="I22:BE22">
    <cfRule type="expression" dxfId="1" priority="63" stopIfTrue="1">
      <formula>#REF!="不足"</formula>
    </cfRule>
    <cfRule type="expression" dxfId="0" priority="64" stopIfTrue="1">
      <formula>#REF!="超過"</formula>
    </cfRule>
  </conditionalFormatting>
  <dataValidations count="3">
    <dataValidation imeMode="disabled" allowBlank="1" showInputMessage="1" showErrorMessage="1" sqref="BP58:BV67 BZ22:CF22 I22:BE22 BP29:BV38" xr:uid="{00000000-0002-0000-0400-000000000000}"/>
    <dataValidation imeMode="hiragana" allowBlank="1" showInputMessage="1" showErrorMessage="1" sqref="I40:AH40 BZ21:CF21 I49:AH49 I70:AH70 AU58:BO67 AU29:BO38 I21:BE21" xr:uid="{00000000-0002-0000-0400-000001000000}"/>
    <dataValidation imeMode="off" allowBlank="1" showInputMessage="1" showErrorMessage="1" sqref="BP6:BS6" xr:uid="{00000000-0002-0000-0400-000002000000}"/>
  </dataValidations>
  <printOptions horizontalCentered="1"/>
  <pageMargins left="0.70866141732283472" right="0.39370078740157483" top="0.35433070866141736" bottom="0.27559055118110237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報告様式(鑑)</vt:lpstr>
      <vt:lpstr>１　入居状況</vt:lpstr>
      <vt:lpstr>2　退去状況</vt:lpstr>
      <vt:lpstr>3　受領金銭</vt:lpstr>
      <vt:lpstr>総括表</vt:lpstr>
      <vt:lpstr>'１　入居状況'!Print_Area</vt:lpstr>
      <vt:lpstr>'2　退去状況'!Print_Area</vt:lpstr>
      <vt:lpstr>'3　受領金銭'!Print_Area</vt:lpstr>
      <vt:lpstr>総括表!Print_Area</vt:lpstr>
      <vt:lpstr>'報告様式(鑑)'!Print_Area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サービス付き高齢者向け住宅事業の管理状況報告書</dc:title>
  <dc:creator>福井県</dc:creator>
  <cp:lastModifiedBy>2070304</cp:lastModifiedBy>
  <cp:lastPrinted>2022-06-01T07:38:17Z</cp:lastPrinted>
  <dcterms:created xsi:type="dcterms:W3CDTF">2011-01-11T03:01:25Z</dcterms:created>
  <dcterms:modified xsi:type="dcterms:W3CDTF">2023-06-13T05:06:32Z</dcterms:modified>
</cp:coreProperties>
</file>