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1"/>
  <workbookPr defaultThemeVersion="124226"/>
  <mc:AlternateContent xmlns:mc="http://schemas.openxmlformats.org/markup-compatibility/2006">
    <mc:Choice Requires="x15">
      <x15ac:absPath xmlns:x15ac="http://schemas.microsoft.com/office/spreadsheetml/2010/11/ac" url="C:\Users\2040475\Desktop\新しいフォルダー\"/>
    </mc:Choice>
  </mc:AlternateContent>
  <xr:revisionPtr revIDLastSave="0" documentId="8_{9972D40C-11A7-4EC8-8EF9-498C79573C5A}" xr6:coauthVersionLast="36" xr6:coauthVersionMax="36" xr10:uidLastSave="{00000000-0000-0000-0000-000000000000}"/>
  <bookViews>
    <workbookView xWindow="32760" yWindow="32760" windowWidth="20490" windowHeight="7455"/>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91029" calcMode="manual" fullCalcOnLoad="1"/>
</workbook>
</file>

<file path=xl/calcChain.xml><?xml version="1.0" encoding="utf-8"?>
<calcChain xmlns="http://schemas.openxmlformats.org/spreadsheetml/2006/main">
  <c r="AF88" i="1" l="1"/>
  <c r="AF90" i="1"/>
  <c r="AF89" i="1"/>
  <c r="AF55" i="1"/>
  <c r="AF57" i="1"/>
  <c r="AF58" i="1"/>
  <c r="AF56" i="1"/>
  <c r="AG55" i="1"/>
  <c r="AJ55" i="1"/>
  <c r="AE264" i="1"/>
  <c r="AE263" i="1"/>
  <c r="AE262" i="1"/>
  <c r="AE261" i="1"/>
  <c r="AH261" i="1"/>
  <c r="AE259" i="1"/>
  <c r="AE258" i="1"/>
  <c r="AE256" i="1"/>
  <c r="AH256" i="1"/>
  <c r="AJ160" i="2"/>
  <c r="Y123" i="2"/>
  <c r="AJ123" i="2"/>
  <c r="Y53" i="2"/>
  <c r="AJ53" i="2"/>
  <c r="AE30" i="2"/>
  <c r="AH30" i="2"/>
  <c r="AE31" i="2"/>
  <c r="AE29" i="2"/>
  <c r="AE28" i="2"/>
  <c r="AE27" i="2"/>
  <c r="AH26" i="2"/>
  <c r="AE26" i="2"/>
  <c r="AE24" i="2"/>
  <c r="AE23" i="2"/>
  <c r="AH23" i="2"/>
  <c r="AE22" i="2"/>
  <c r="AE21" i="2"/>
  <c r="AH21" i="2"/>
  <c r="AE19" i="2"/>
  <c r="AE18" i="2"/>
  <c r="AH18" i="2"/>
  <c r="AE17" i="2"/>
  <c r="AH16" i="2"/>
  <c r="AE16" i="2"/>
  <c r="AE15" i="2"/>
  <c r="AE14" i="2"/>
  <c r="AH14" i="2"/>
  <c r="AE12" i="2"/>
  <c r="AH11" i="2"/>
  <c r="AE11" i="2"/>
  <c r="Y204" i="1"/>
  <c r="AJ204" i="1"/>
  <c r="Y239" i="1"/>
  <c r="AJ239" i="1"/>
  <c r="AJ238" i="1"/>
  <c r="AF163" i="1"/>
  <c r="AF164" i="1"/>
  <c r="AF165" i="1"/>
  <c r="AJ163" i="1"/>
  <c r="AE163" i="1"/>
  <c r="AE166" i="1"/>
  <c r="AE167" i="1"/>
  <c r="AH163" i="1"/>
  <c r="AF154" i="1"/>
  <c r="AF155" i="1"/>
  <c r="AF156" i="1"/>
  <c r="AJ154" i="1"/>
  <c r="AF145" i="1"/>
  <c r="AF146" i="1"/>
  <c r="AF147" i="1"/>
  <c r="AJ145" i="1"/>
  <c r="AE154" i="1"/>
  <c r="AE157" i="1"/>
  <c r="AE158" i="1"/>
  <c r="AH154" i="1"/>
  <c r="AE145" i="1"/>
  <c r="AE148" i="1"/>
  <c r="AE149" i="1"/>
  <c r="AH145" i="1"/>
  <c r="AE170" i="1"/>
  <c r="AE171" i="1"/>
  <c r="AE172" i="1"/>
  <c r="AH170" i="1"/>
  <c r="AJ149" i="1"/>
  <c r="AE141" i="1"/>
  <c r="AE140" i="1"/>
  <c r="AE139" i="1"/>
  <c r="AH139" i="1"/>
  <c r="AH103" i="1"/>
  <c r="AJ103" i="1"/>
  <c r="AE50" i="1"/>
  <c r="AH49" i="1"/>
  <c r="AE49" i="1"/>
  <c r="AE48" i="1"/>
  <c r="AE47" i="1"/>
  <c r="AH47" i="1"/>
  <c r="AE46" i="1"/>
  <c r="AE45" i="1"/>
  <c r="AE44" i="1"/>
  <c r="AH43" i="1"/>
  <c r="AE43" i="1"/>
  <c r="AF22" i="1"/>
  <c r="AJ24" i="1"/>
  <c r="AE41" i="1"/>
  <c r="AH40" i="1"/>
  <c r="AE40" i="1"/>
  <c r="AE38" i="1"/>
  <c r="AH38" i="1"/>
  <c r="AE39" i="1"/>
  <c r="AE35" i="1"/>
  <c r="AH35" i="1"/>
  <c r="AE36" i="1"/>
  <c r="AE34" i="1"/>
  <c r="AE33" i="1"/>
  <c r="AH33" i="1"/>
  <c r="AE32" i="1"/>
  <c r="AE31" i="1"/>
  <c r="AH31" i="1"/>
  <c r="AF26" i="1"/>
  <c r="AJ28" i="1"/>
  <c r="AE29" i="1"/>
  <c r="AE28" i="1"/>
  <c r="AH28" i="1"/>
  <c r="AE27" i="1"/>
  <c r="AE26" i="1"/>
  <c r="AH26" i="1"/>
  <c r="AE24" i="1"/>
  <c r="AH24" i="1"/>
  <c r="AE25" i="1"/>
  <c r="AE23" i="1"/>
  <c r="AE22" i="1"/>
  <c r="AH22" i="1"/>
  <c r="AE11" i="1"/>
  <c r="AH11" i="1"/>
  <c r="AE12" i="1"/>
  <c r="AE14" i="1"/>
  <c r="AH14" i="1"/>
  <c r="AE15" i="1"/>
  <c r="AE19" i="1"/>
  <c r="AH19" i="1"/>
  <c r="AE20" i="1"/>
  <c r="AE18" i="1"/>
  <c r="AE17" i="1"/>
  <c r="AH17" i="1"/>
  <c r="AF64" i="1"/>
  <c r="AE177" i="1"/>
  <c r="Y159" i="2"/>
  <c r="AE36" i="2"/>
  <c r="AF36" i="2"/>
  <c r="AE37" i="2"/>
  <c r="AH36" i="2"/>
  <c r="AF37" i="2"/>
  <c r="AE38" i="2"/>
  <c r="AF38" i="2"/>
  <c r="AF39" i="2"/>
  <c r="AE42" i="2"/>
  <c r="AJ42" i="2"/>
  <c r="AF42" i="2"/>
  <c r="AE43" i="2"/>
  <c r="AJ43" i="2"/>
  <c r="AF43" i="2"/>
  <c r="AE44" i="2"/>
  <c r="AJ44" i="2"/>
  <c r="AF44" i="2"/>
  <c r="AE45" i="2"/>
  <c r="AF45" i="2"/>
  <c r="AJ45" i="2"/>
  <c r="AE46" i="2"/>
  <c r="AJ46" i="2"/>
  <c r="AF46" i="2"/>
  <c r="AE47" i="2"/>
  <c r="AJ47" i="2"/>
  <c r="AF47" i="2"/>
  <c r="AE48" i="2"/>
  <c r="AE49" i="2"/>
  <c r="AH48" i="2"/>
  <c r="AE50" i="2"/>
  <c r="AH50" i="2"/>
  <c r="AJ50" i="2"/>
  <c r="AE51" i="2"/>
  <c r="AJ52" i="2"/>
  <c r="AJ54" i="2"/>
  <c r="AF57" i="2"/>
  <c r="AJ57" i="2"/>
  <c r="AF58" i="2"/>
  <c r="AF59" i="2"/>
  <c r="AF60" i="2"/>
  <c r="AF61" i="2"/>
  <c r="AE63" i="2"/>
  <c r="AE64" i="2"/>
  <c r="AE65" i="2"/>
  <c r="AH63" i="2"/>
  <c r="AE67" i="2"/>
  <c r="AE68" i="2"/>
  <c r="AF68" i="2"/>
  <c r="AJ68" i="2"/>
  <c r="AJ69" i="2"/>
  <c r="AE69" i="2"/>
  <c r="AF69" i="2"/>
  <c r="AE70" i="2"/>
  <c r="AJ70" i="2"/>
  <c r="AE71" i="2"/>
  <c r="AH71" i="2"/>
  <c r="AE72" i="2"/>
  <c r="AE73" i="2"/>
  <c r="AE74" i="2"/>
  <c r="AH73" i="2"/>
  <c r="AE75" i="2"/>
  <c r="AE76" i="2"/>
  <c r="AE77" i="2"/>
  <c r="AH76" i="2"/>
  <c r="AE78" i="2"/>
  <c r="AE79" i="2"/>
  <c r="AE80" i="2"/>
  <c r="AE81" i="2"/>
  <c r="AE82" i="2"/>
  <c r="AH80" i="2"/>
  <c r="AE83" i="2"/>
  <c r="AE85" i="2"/>
  <c r="AH85" i="2"/>
  <c r="AE90" i="2"/>
  <c r="AH90" i="2"/>
  <c r="AE91" i="2"/>
  <c r="AE92" i="2"/>
  <c r="AJ92" i="2"/>
  <c r="AJ93" i="2"/>
  <c r="AJ94" i="2"/>
  <c r="AJ95" i="2"/>
  <c r="AE97" i="2"/>
  <c r="AH97" i="2"/>
  <c r="AE98" i="2"/>
  <c r="AJ98" i="2"/>
  <c r="AE99" i="2"/>
  <c r="AE100" i="2"/>
  <c r="AE101" i="2"/>
  <c r="AE102" i="2"/>
  <c r="AH100" i="2"/>
  <c r="AE104" i="2"/>
  <c r="AE105" i="2"/>
  <c r="AE106" i="2"/>
  <c r="AE108" i="2"/>
  <c r="AH108" i="2"/>
  <c r="AE109" i="2"/>
  <c r="AE110" i="2"/>
  <c r="AE111" i="2"/>
  <c r="AH111" i="2"/>
  <c r="AE112" i="2"/>
  <c r="AE113" i="2"/>
  <c r="AE115" i="2"/>
  <c r="AH115" i="2"/>
  <c r="AE116" i="2"/>
  <c r="AJ116" i="2"/>
  <c r="AE117" i="2"/>
  <c r="AJ117" i="2"/>
  <c r="AE119" i="2"/>
  <c r="AH119" i="2"/>
  <c r="AE120" i="2"/>
  <c r="AE121" i="2"/>
  <c r="Y122" i="2"/>
  <c r="AJ122" i="2"/>
  <c r="Y124" i="2"/>
  <c r="AJ124" i="2"/>
  <c r="AJ127" i="2"/>
  <c r="AE130" i="2"/>
  <c r="AE131" i="2"/>
  <c r="AE132" i="2"/>
  <c r="AJ132" i="2"/>
  <c r="AE135" i="2"/>
  <c r="AH135" i="2"/>
  <c r="AE136" i="2"/>
  <c r="AE139" i="2"/>
  <c r="AH139" i="2"/>
  <c r="AE140" i="2"/>
  <c r="AE143" i="2"/>
  <c r="AE144" i="2"/>
  <c r="AH143" i="2"/>
  <c r="AE145" i="2"/>
  <c r="AJ148" i="2"/>
  <c r="AJ149" i="2"/>
  <c r="AJ150" i="2"/>
  <c r="AJ152" i="2"/>
  <c r="AE154" i="2"/>
  <c r="AE155" i="2"/>
  <c r="AE156" i="2"/>
  <c r="AH154" i="2"/>
  <c r="AE157" i="2"/>
  <c r="AE158" i="2"/>
  <c r="AE159" i="2"/>
  <c r="AH158" i="2"/>
  <c r="AJ159" i="2"/>
  <c r="AE160" i="2"/>
  <c r="Y161" i="2"/>
  <c r="AE161" i="2"/>
  <c r="AH162" i="2"/>
  <c r="AJ161" i="2"/>
  <c r="AE162" i="2"/>
  <c r="AE163" i="2"/>
  <c r="AE165" i="2"/>
  <c r="AE166" i="2"/>
  <c r="AE167" i="2"/>
  <c r="AH165" i="2"/>
  <c r="AE168" i="2"/>
  <c r="AE169" i="2"/>
  <c r="AH168" i="2"/>
  <c r="AE170" i="2"/>
  <c r="AJ171" i="2"/>
  <c r="AJ172" i="2"/>
  <c r="AJ173" i="2"/>
  <c r="AJ175" i="2"/>
  <c r="AE55" i="1"/>
  <c r="AH55" i="1"/>
  <c r="AE56" i="1"/>
  <c r="AE61" i="1"/>
  <c r="AH61" i="1"/>
  <c r="AE62" i="1"/>
  <c r="AE63" i="1"/>
  <c r="AF61" i="1"/>
  <c r="AF62" i="1"/>
  <c r="AF63" i="1"/>
  <c r="AE64" i="1"/>
  <c r="AH64" i="1"/>
  <c r="AE65" i="1"/>
  <c r="AH65" i="1"/>
  <c r="AF65" i="1"/>
  <c r="AE66" i="1"/>
  <c r="AH66" i="1"/>
  <c r="AE67" i="1"/>
  <c r="AF67" i="1"/>
  <c r="AJ67" i="1"/>
  <c r="AE68" i="1"/>
  <c r="AF68" i="1"/>
  <c r="AJ68" i="1"/>
  <c r="AF69" i="1"/>
  <c r="AJ69" i="1"/>
  <c r="AF70" i="1"/>
  <c r="AJ70" i="1"/>
  <c r="AF71" i="1"/>
  <c r="AE73" i="1"/>
  <c r="AF73" i="1"/>
  <c r="AJ73" i="1"/>
  <c r="AE74" i="1"/>
  <c r="AH73" i="1"/>
  <c r="AE75" i="1"/>
  <c r="AF75" i="1"/>
  <c r="AJ75" i="1"/>
  <c r="AF76" i="1"/>
  <c r="AJ76" i="1"/>
  <c r="AE78" i="1"/>
  <c r="AH78" i="1"/>
  <c r="AE79" i="1"/>
  <c r="AJ79" i="1"/>
  <c r="AE80" i="1"/>
  <c r="AJ80" i="1"/>
  <c r="AE81" i="1"/>
  <c r="AJ81" i="1"/>
  <c r="AJ82" i="1"/>
  <c r="AG83" i="1"/>
  <c r="AI83" i="1"/>
  <c r="AJ83" i="1"/>
  <c r="AG84" i="1"/>
  <c r="AH84" i="1"/>
  <c r="AG85" i="1"/>
  <c r="AE87" i="1"/>
  <c r="AH87" i="1"/>
  <c r="AE88" i="1"/>
  <c r="AF91" i="1"/>
  <c r="AG88" i="1"/>
  <c r="AJ88" i="1"/>
  <c r="AE94" i="1"/>
  <c r="AE95" i="1"/>
  <c r="AH94" i="1"/>
  <c r="AF95" i="1"/>
  <c r="AE96" i="1"/>
  <c r="AF94" i="1"/>
  <c r="AF96" i="1"/>
  <c r="AE97" i="1"/>
  <c r="AH97" i="1"/>
  <c r="AE98" i="1"/>
  <c r="AF97" i="1"/>
  <c r="AF98" i="1"/>
  <c r="AF99" i="1"/>
  <c r="AE101" i="1"/>
  <c r="AH101" i="1"/>
  <c r="AE102" i="1"/>
  <c r="AE103" i="1"/>
  <c r="AE104" i="1"/>
  <c r="AJ105" i="1"/>
  <c r="Y106" i="1"/>
  <c r="AJ106" i="1"/>
  <c r="AJ107" i="1"/>
  <c r="AF110" i="1"/>
  <c r="AJ110" i="1"/>
  <c r="AF111" i="1"/>
  <c r="AF112" i="1"/>
  <c r="AF113" i="1"/>
  <c r="AF114" i="1"/>
  <c r="AE116" i="1"/>
  <c r="AE117" i="1"/>
  <c r="AE118" i="1"/>
  <c r="AH116" i="1"/>
  <c r="AE121" i="1"/>
  <c r="AE122" i="1"/>
  <c r="AJ122" i="1"/>
  <c r="AJ123" i="1"/>
  <c r="AE123" i="1"/>
  <c r="AH121" i="1"/>
  <c r="AE124" i="1"/>
  <c r="AJ124" i="1"/>
  <c r="AE125" i="1"/>
  <c r="AH125" i="1"/>
  <c r="AE126" i="1"/>
  <c r="AE127" i="1"/>
  <c r="AH127" i="1"/>
  <c r="AE128" i="1"/>
  <c r="AE129" i="1"/>
  <c r="AE130" i="1"/>
  <c r="AH130" i="1"/>
  <c r="AE131" i="1"/>
  <c r="AE132" i="1"/>
  <c r="AE133" i="1"/>
  <c r="AE134" i="1"/>
  <c r="AH134" i="1"/>
  <c r="AE135" i="1"/>
  <c r="AE136" i="1"/>
  <c r="AE137" i="1"/>
  <c r="AJ150" i="1"/>
  <c r="AJ151" i="1"/>
  <c r="AJ152" i="1"/>
  <c r="AJ158" i="1"/>
  <c r="AJ159" i="1"/>
  <c r="AJ160" i="1"/>
  <c r="AJ161" i="1"/>
  <c r="AJ167" i="1"/>
  <c r="AJ168" i="1"/>
  <c r="AJ169" i="1"/>
  <c r="AJ170" i="1"/>
  <c r="AJ171" i="1"/>
  <c r="AE173" i="1"/>
  <c r="AE174" i="1"/>
  <c r="AE175" i="1"/>
  <c r="AH173" i="1"/>
  <c r="AE176" i="1"/>
  <c r="AH176" i="1"/>
  <c r="AE178" i="1"/>
  <c r="AH178" i="1"/>
  <c r="AE179" i="1"/>
  <c r="AJ179" i="1"/>
  <c r="AE181" i="1"/>
  <c r="AH181" i="1"/>
  <c r="AE182" i="1"/>
  <c r="AJ182" i="1"/>
  <c r="AE184" i="1"/>
  <c r="AH184" i="1"/>
  <c r="AE185" i="1"/>
  <c r="AJ185" i="1"/>
  <c r="AE187" i="1"/>
  <c r="AE188" i="1"/>
  <c r="AH187" i="1"/>
  <c r="AE189" i="1"/>
  <c r="AE190" i="1"/>
  <c r="AH190" i="1"/>
  <c r="AE191" i="1"/>
  <c r="AE192" i="1"/>
  <c r="AE193" i="1"/>
  <c r="AE194" i="1"/>
  <c r="AH193" i="1"/>
  <c r="AE195" i="1"/>
  <c r="AE196" i="1"/>
  <c r="AE197" i="1"/>
  <c r="AH196" i="1"/>
  <c r="AE198" i="1"/>
  <c r="AJ197" i="1"/>
  <c r="AJ198" i="1"/>
  <c r="AE200" i="1"/>
  <c r="AE201" i="1"/>
  <c r="AE202" i="1"/>
  <c r="AH200" i="1"/>
  <c r="AJ203" i="1"/>
  <c r="AJ205" i="1"/>
  <c r="AE207" i="1"/>
  <c r="AE208" i="1"/>
  <c r="AH207" i="1"/>
  <c r="AE209" i="1"/>
  <c r="AJ208" i="1"/>
  <c r="AJ209" i="1"/>
  <c r="AE211" i="1"/>
  <c r="AH211" i="1"/>
  <c r="AE212" i="1"/>
  <c r="AJ212" i="1"/>
  <c r="AE213" i="1"/>
  <c r="AJ213" i="1"/>
  <c r="AE215" i="1"/>
  <c r="AH215" i="1"/>
  <c r="AE216" i="1"/>
  <c r="AE219" i="1"/>
  <c r="AH219" i="1"/>
  <c r="AE220" i="1"/>
  <c r="AE223" i="1"/>
  <c r="AE224" i="1"/>
  <c r="AE225" i="1"/>
  <c r="AH223" i="1"/>
  <c r="AJ227" i="1"/>
  <c r="AJ228" i="1"/>
  <c r="AJ229" i="1"/>
  <c r="AJ230" i="1"/>
  <c r="AJ231" i="1"/>
  <c r="AE233" i="1"/>
  <c r="AH233" i="1"/>
  <c r="AE234" i="1"/>
  <c r="AE235" i="1"/>
  <c r="AE236" i="1"/>
  <c r="AE237" i="1"/>
  <c r="AH237" i="1"/>
  <c r="AE238" i="1"/>
  <c r="AE239" i="1"/>
  <c r="AE240" i="1"/>
  <c r="AH241" i="1"/>
  <c r="AE241" i="1"/>
  <c r="AE242" i="1"/>
  <c r="AJ240" i="1"/>
  <c r="AE244" i="1"/>
  <c r="AH244" i="1"/>
  <c r="AE245" i="1"/>
  <c r="AE246" i="1"/>
  <c r="AE247" i="1"/>
  <c r="AH247" i="1"/>
  <c r="AE248" i="1"/>
  <c r="AE249" i="1"/>
  <c r="AJ250" i="1"/>
  <c r="AJ251" i="1"/>
  <c r="AJ252" i="1"/>
  <c r="AJ254" i="1"/>
  <c r="AE265" i="1"/>
  <c r="AH264" i="1"/>
  <c r="AE266" i="1"/>
  <c r="AE267" i="1"/>
  <c r="AH267" i="1"/>
  <c r="AE268" i="1"/>
  <c r="AE269" i="1"/>
  <c r="AJ267" i="1"/>
  <c r="AE270" i="1"/>
  <c r="AH270" i="1"/>
  <c r="AJ270" i="1"/>
  <c r="AE271" i="1"/>
  <c r="AE272" i="1"/>
  <c r="AE273" i="1"/>
  <c r="AE274" i="1"/>
  <c r="AE275" i="1"/>
  <c r="AH273" i="1"/>
  <c r="AE276" i="1"/>
  <c r="AE277" i="1"/>
  <c r="AE278" i="1"/>
  <c r="AH276" i="1"/>
  <c r="AE279" i="1"/>
  <c r="AE280" i="1"/>
  <c r="AE281" i="1"/>
  <c r="AH279" i="1"/>
  <c r="AJ280" i="1"/>
  <c r="AJ281" i="1"/>
  <c r="AJ282" i="1"/>
  <c r="AE285" i="1"/>
  <c r="AH285" i="1"/>
  <c r="AE286" i="1"/>
  <c r="AE287" i="1"/>
  <c r="AJ286" i="1"/>
  <c r="AJ287" i="1"/>
  <c r="AE288" i="1"/>
  <c r="AJ288" i="1"/>
  <c r="AE289" i="1"/>
  <c r="AJ289" i="1"/>
  <c r="AE290" i="1"/>
  <c r="AE291" i="1"/>
  <c r="AH290" i="1"/>
  <c r="AE292" i="1"/>
  <c r="AE293" i="1"/>
  <c r="AJ291" i="1"/>
  <c r="Y292" i="1"/>
  <c r="AJ292" i="1"/>
  <c r="AJ293" i="1"/>
  <c r="AE295" i="1"/>
  <c r="AH295" i="1"/>
  <c r="AE296" i="1"/>
  <c r="AE297" i="1"/>
  <c r="AJ297" i="1"/>
  <c r="AJ298" i="1"/>
  <c r="AH288" i="1"/>
  <c r="AH45" i="1"/>
  <c r="AH104" i="2"/>
  <c r="AH130" i="2"/>
  <c r="AH67" i="2"/>
  <c r="AH28" i="2"/>
  <c r="AJ96" i="1"/>
  <c r="AJ95" i="1"/>
  <c r="AJ62" i="1"/>
  <c r="AJ63" i="1"/>
  <c r="AJ98" i="1"/>
  <c r="AJ99"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<sst xmlns="http://schemas.openxmlformats.org/spreadsheetml/2006/main" count="2725" uniqueCount="608">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</sst>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quot;エラー&quot;;"/>
    <numFmt numFmtId="179" formatCode="#,##0;;"/>
    <numFmt numFmtId="180" formatCode="0.000_ "/>
    <numFmt numFmtId="183" formatCode="0.00&quot;゜&quot;\ "/>
    <numFmt numFmtId="184" formatCode="&quot;1/&quot;0&quot;以下&quot;"/>
  </numFmts>
  <fonts count="6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2" fillId="0" borderId="0">
      <alignment vertical="center"/>
    </xf>
    <xf numFmtId="0" fontId="17" fillId="0" borderId="0">
      <alignment vertical="center"/>
    </xf>
    <xf numFmtId="0" fontId="18" fillId="4" borderId="0" applyNumberFormat="0" applyBorder="0" applyAlignment="0" applyProtection="0">
      <alignment vertical="center"/>
    </xf>
  </cellStyleXfs>
  <cellXfs count="784">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9"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9" fontId="30" fillId="0" borderId="28" xfId="42" applyNumberFormat="1" applyFont="1" applyBorder="1" applyAlignment="1">
      <alignment vertical="center" shrinkToFit="1"/>
    </xf>
    <xf numFmtId="179" fontId="30" fillId="0" borderId="29" xfId="42" applyNumberFormat="1" applyFont="1" applyBorder="1" applyAlignment="1">
      <alignment vertical="center" shrinkToFit="1"/>
    </xf>
    <xf numFmtId="179" fontId="32" fillId="0" borderId="35" xfId="42" applyNumberFormat="1" applyFont="1" applyBorder="1" applyAlignment="1">
      <alignment vertical="top" shrinkToFit="1"/>
    </xf>
    <xf numFmtId="179" fontId="30" fillId="0" borderId="24" xfId="42" applyNumberFormat="1" applyFont="1" applyBorder="1" applyAlignment="1">
      <alignment vertical="center" shrinkToFit="1"/>
    </xf>
    <xf numFmtId="0" fontId="30" fillId="0" borderId="0" xfId="42" applyFont="1" applyBorder="1" applyAlignment="1">
      <alignment vertical="center" shrinkToFit="1"/>
    </xf>
    <xf numFmtId="179" fontId="17" fillId="0" borderId="0" xfId="42" applyNumberFormat="1" applyFont="1" applyBorder="1" applyAlignment="1">
      <alignment shrinkToFit="1"/>
    </xf>
    <xf numFmtId="179" fontId="32" fillId="0" borderId="0" xfId="42" applyNumberFormat="1" applyFont="1" applyBorder="1" applyAlignment="1">
      <alignment vertical="top" shrinkToFit="1"/>
    </xf>
    <xf numFmtId="179" fontId="17" fillId="0" borderId="0" xfId="42" applyNumberFormat="1" applyFont="1" applyBorder="1" applyAlignment="1">
      <alignment vertical="top" shrinkToFit="1"/>
    </xf>
    <xf numFmtId="179"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80"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83"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4"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2"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3" fillId="0" borderId="0" xfId="42" applyFont="1" applyFill="1" applyBorder="1" applyAlignment="1">
      <alignment horizontal="left" vertical="center"/>
    </xf>
    <xf numFmtId="0" fontId="53" fillId="0" borderId="21" xfId="42" applyFont="1" applyFill="1" applyBorder="1" applyAlignment="1">
      <alignment horizontal="left" vertical="center"/>
    </xf>
    <xf numFmtId="0" fontId="53"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3" fillId="0" borderId="28" xfId="42" applyFont="1" applyFill="1" applyBorder="1" applyAlignment="1">
      <alignment horizontal="right" vertical="center"/>
    </xf>
    <xf numFmtId="0" fontId="54" fillId="0" borderId="50" xfId="42" applyFont="1" applyBorder="1" applyAlignment="1">
      <alignment horizontal="center" vertical="center" wrapText="1"/>
    </xf>
    <xf numFmtId="0" fontId="53" fillId="0" borderId="28" xfId="42" applyFont="1" applyFill="1" applyBorder="1" applyAlignment="1">
      <alignment vertical="center"/>
    </xf>
    <xf numFmtId="0" fontId="54" fillId="0" borderId="28" xfId="42" applyFont="1" applyBorder="1" applyAlignment="1">
      <alignment horizontal="left" vertical="center"/>
    </xf>
    <xf numFmtId="0" fontId="54" fillId="0" borderId="50" xfId="42" applyFont="1" applyBorder="1" applyAlignment="1">
      <alignment horizontal="center" vertical="center"/>
    </xf>
    <xf numFmtId="0" fontId="53" fillId="0" borderId="15" xfId="42" applyFont="1" applyFill="1" applyBorder="1" applyAlignment="1">
      <alignment horizontal="right" vertical="center"/>
    </xf>
    <xf numFmtId="0" fontId="53" fillId="0" borderId="15" xfId="42" applyFont="1" applyFill="1" applyBorder="1" applyAlignment="1">
      <alignment vertical="center"/>
    </xf>
    <xf numFmtId="0" fontId="54"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5" fillId="30" borderId="11" xfId="42" applyFont="1" applyFill="1" applyBorder="1" applyAlignment="1">
      <alignment vertical="center"/>
    </xf>
    <xf numFmtId="0" fontId="55" fillId="0" borderId="20" xfId="42" applyFont="1" applyBorder="1" applyAlignment="1">
      <alignment vertical="center"/>
    </xf>
    <xf numFmtId="0" fontId="55" fillId="0" borderId="44" xfId="42" applyFont="1" applyBorder="1" applyAlignment="1">
      <alignment vertical="center"/>
    </xf>
    <xf numFmtId="0" fontId="55" fillId="0" borderId="0" xfId="42" applyFont="1" applyBorder="1" applyAlignment="1">
      <alignment vertical="center"/>
    </xf>
    <xf numFmtId="0" fontId="55" fillId="0" borderId="21" xfId="42" applyFont="1" applyBorder="1" applyAlignment="1">
      <alignment vertical="center"/>
    </xf>
    <xf numFmtId="0" fontId="55" fillId="29" borderId="11" xfId="42" applyFont="1" applyFill="1" applyBorder="1" applyAlignment="1">
      <alignment vertical="center"/>
    </xf>
    <xf numFmtId="0" fontId="56" fillId="0" borderId="0" xfId="42" applyFont="1" applyBorder="1" applyAlignment="1">
      <alignment vertical="center"/>
    </xf>
    <xf numFmtId="0" fontId="55" fillId="0" borderId="31" xfId="42" applyFont="1" applyFill="1" applyBorder="1" applyAlignment="1">
      <alignment horizontal="left" vertical="center"/>
    </xf>
    <xf numFmtId="0" fontId="55" fillId="0" borderId="25" xfId="42" applyFont="1" applyBorder="1" applyAlignment="1">
      <alignment horizontal="left" vertical="center"/>
    </xf>
    <xf numFmtId="0" fontId="55" fillId="0" borderId="28" xfId="42" applyFont="1" applyBorder="1" applyAlignment="1">
      <alignment horizontal="left" vertical="center"/>
    </xf>
    <xf numFmtId="0" fontId="55" fillId="0" borderId="31" xfId="42" applyFont="1" applyBorder="1" applyAlignment="1">
      <alignment horizontal="left" vertical="center"/>
    </xf>
    <xf numFmtId="0" fontId="55" fillId="0" borderId="29" xfId="42" applyFont="1" applyBorder="1" applyAlignment="1">
      <alignment horizontal="left" vertical="center"/>
    </xf>
    <xf numFmtId="0" fontId="55" fillId="0" borderId="33" xfId="42" applyFont="1" applyBorder="1" applyAlignment="1">
      <alignment horizontal="left" vertical="center"/>
    </xf>
    <xf numFmtId="0" fontId="55" fillId="0" borderId="32" xfId="42" applyFont="1" applyBorder="1" applyAlignment="1">
      <alignment horizontal="left" vertical="center"/>
    </xf>
    <xf numFmtId="0" fontId="55" fillId="0" borderId="0" xfId="42" applyFont="1" applyBorder="1" applyAlignment="1">
      <alignment horizontal="left" vertical="center"/>
    </xf>
    <xf numFmtId="0" fontId="57" fillId="0" borderId="0" xfId="0" applyFont="1" applyBorder="1">
      <alignment vertical="center"/>
    </xf>
    <xf numFmtId="0" fontId="57" fillId="0" borderId="21" xfId="0" applyFont="1" applyBorder="1">
      <alignment vertical="center"/>
    </xf>
    <xf numFmtId="0" fontId="55" fillId="0" borderId="19" xfId="42" applyFont="1" applyBorder="1" applyAlignment="1">
      <alignment vertical="center"/>
    </xf>
    <xf numFmtId="0" fontId="55" fillId="0" borderId="28" xfId="42" applyFont="1" applyBorder="1" applyAlignment="1">
      <alignment vertical="center"/>
    </xf>
    <xf numFmtId="0" fontId="55" fillId="0" borderId="29" xfId="42" applyFont="1" applyBorder="1" applyAlignment="1">
      <alignment vertical="center"/>
    </xf>
    <xf numFmtId="0" fontId="55" fillId="0" borderId="51" xfId="42" applyFont="1" applyBorder="1" applyAlignment="1">
      <alignment vertical="center"/>
    </xf>
    <xf numFmtId="0" fontId="55" fillId="0" borderId="52" xfId="42" applyFont="1" applyBorder="1" applyAlignment="1">
      <alignment vertical="center"/>
    </xf>
    <xf numFmtId="0" fontId="55" fillId="0" borderId="41" xfId="42" applyFont="1" applyBorder="1" applyAlignment="1">
      <alignment horizontal="left" vertical="center"/>
    </xf>
    <xf numFmtId="0" fontId="58" fillId="0" borderId="15" xfId="42" applyFont="1" applyFill="1" applyBorder="1" applyAlignment="1">
      <alignment horizontal="right" vertical="center"/>
    </xf>
    <xf numFmtId="0" fontId="58" fillId="0" borderId="15" xfId="42" applyFont="1" applyFill="1" applyBorder="1" applyAlignment="1">
      <alignment vertical="center"/>
    </xf>
    <xf numFmtId="0" fontId="55" fillId="0" borderId="15" xfId="42" applyFont="1" applyBorder="1" applyAlignment="1">
      <alignment horizontal="left" vertical="center"/>
    </xf>
    <xf numFmtId="0" fontId="58" fillId="0" borderId="28" xfId="42" applyFont="1" applyFill="1" applyBorder="1" applyAlignment="1">
      <alignment horizontal="right" vertical="center"/>
    </xf>
    <xf numFmtId="0" fontId="58" fillId="0" borderId="28" xfId="42" applyFont="1" applyFill="1" applyBorder="1" applyAlignment="1">
      <alignment vertical="center"/>
    </xf>
    <xf numFmtId="0" fontId="55" fillId="0" borderId="35" xfId="42" applyFont="1" applyBorder="1" applyAlignment="1">
      <alignment horizontal="center" vertical="center"/>
    </xf>
    <xf numFmtId="0" fontId="55" fillId="0" borderId="24" xfId="42" applyFont="1" applyBorder="1" applyAlignment="1">
      <alignment horizontal="center" vertical="center"/>
    </xf>
    <xf numFmtId="0" fontId="55" fillId="0" borderId="25" xfId="42" applyFont="1" applyBorder="1" applyAlignment="1">
      <alignment horizontal="center" vertical="center"/>
    </xf>
    <xf numFmtId="0" fontId="58" fillId="0" borderId="24" xfId="42" applyFont="1" applyFill="1" applyBorder="1" applyAlignment="1">
      <alignment horizontal="right" vertical="center"/>
    </xf>
    <xf numFmtId="0" fontId="58" fillId="0" borderId="24" xfId="42" applyFont="1" applyFill="1" applyBorder="1" applyAlignment="1">
      <alignment vertical="center"/>
    </xf>
    <xf numFmtId="0" fontId="58" fillId="0" borderId="10" xfId="42" applyFont="1" applyFill="1" applyBorder="1" applyAlignment="1">
      <alignment horizontal="right" vertical="center"/>
    </xf>
    <xf numFmtId="0" fontId="58" fillId="0" borderId="10" xfId="42" applyFont="1" applyFill="1" applyBorder="1" applyAlignment="1">
      <alignment vertical="center"/>
    </xf>
    <xf numFmtId="0" fontId="58" fillId="0" borderId="28" xfId="42" applyFont="1" applyFill="1" applyBorder="1" applyAlignment="1">
      <alignment horizontal="right" vertical="center" shrinkToFit="1"/>
    </xf>
    <xf numFmtId="0" fontId="58" fillId="0" borderId="0" xfId="42" applyFont="1" applyFill="1" applyBorder="1" applyAlignment="1">
      <alignment horizontal="right" vertical="center"/>
    </xf>
    <xf numFmtId="0" fontId="59" fillId="0" borderId="19" xfId="42" applyFont="1" applyBorder="1" applyAlignment="1">
      <alignment horizontal="right" vertical="center"/>
    </xf>
    <xf numFmtId="0" fontId="58" fillId="24" borderId="19" xfId="42" applyFont="1" applyFill="1" applyBorder="1" applyAlignment="1">
      <alignment horizontal="right" vertical="center" shrinkToFit="1"/>
    </xf>
    <xf numFmtId="0" fontId="58" fillId="0" borderId="0" xfId="42" applyFont="1" applyFill="1" applyBorder="1" applyAlignment="1">
      <alignment vertical="center"/>
    </xf>
    <xf numFmtId="0" fontId="58" fillId="0" borderId="0" xfId="42" applyFont="1" applyBorder="1" applyAlignment="1">
      <alignment vertical="center"/>
    </xf>
    <xf numFmtId="0" fontId="58" fillId="24" borderId="28" xfId="42" applyFont="1" applyFill="1" applyBorder="1" applyAlignment="1">
      <alignment horizontal="right" vertical="center"/>
    </xf>
    <xf numFmtId="0" fontId="58" fillId="0" borderId="28" xfId="42" applyFont="1" applyBorder="1" applyAlignment="1">
      <alignment vertical="center"/>
    </xf>
    <xf numFmtId="0" fontId="55" fillId="0" borderId="37" xfId="42" applyFont="1" applyBorder="1" applyAlignment="1">
      <alignment vertical="center"/>
    </xf>
    <xf numFmtId="0" fontId="59" fillId="0" borderId="0" xfId="42" applyFont="1" applyBorder="1" applyAlignment="1">
      <alignment horizontal="right" vertical="center"/>
    </xf>
    <xf numFmtId="0" fontId="59" fillId="0" borderId="21" xfId="42" applyFont="1" applyBorder="1" applyAlignment="1">
      <alignment horizontal="right" vertical="center"/>
    </xf>
    <xf numFmtId="0" fontId="60" fillId="24" borderId="0" xfId="42" applyFont="1" applyFill="1" applyBorder="1" applyAlignment="1">
      <alignment horizontal="right" vertical="center" shrinkToFit="1"/>
    </xf>
    <xf numFmtId="0" fontId="58" fillId="24" borderId="0" xfId="42" applyFont="1" applyFill="1" applyBorder="1" applyAlignment="1">
      <alignment horizontal="right" vertical="center" shrinkToFit="1"/>
    </xf>
    <xf numFmtId="0" fontId="58" fillId="0" borderId="0" xfId="42" applyFont="1" applyFill="1" applyBorder="1" applyAlignment="1">
      <alignment horizontal="left" vertical="center"/>
    </xf>
    <xf numFmtId="0" fontId="61" fillId="31" borderId="19" xfId="42" applyFont="1" applyFill="1" applyBorder="1" applyAlignment="1">
      <alignment horizontal="right" vertical="center"/>
    </xf>
    <xf numFmtId="0" fontId="56" fillId="0" borderId="0" xfId="42" applyFont="1" applyFill="1" applyBorder="1" applyAlignment="1">
      <alignment vertical="center"/>
    </xf>
    <xf numFmtId="0" fontId="58" fillId="0" borderId="0" xfId="42" applyFont="1" applyBorder="1" applyAlignment="1">
      <alignment horizontal="left" vertical="center"/>
    </xf>
    <xf numFmtId="0" fontId="60" fillId="0" borderId="0" xfId="42" applyFont="1" applyBorder="1" applyAlignment="1">
      <alignment horizontal="left" vertical="center"/>
    </xf>
    <xf numFmtId="0" fontId="17" fillId="0" borderId="23" xfId="42" applyFont="1" applyBorder="1" applyAlignment="1">
      <alignment horizontal="center" vertical="center"/>
    </xf>
    <xf numFmtId="0" fontId="58" fillId="24" borderId="20" xfId="42" applyFont="1" applyFill="1" applyBorder="1" applyAlignment="1">
      <alignment horizontal="right" vertical="center" shrinkToFit="1"/>
    </xf>
    <xf numFmtId="0" fontId="17" fillId="0" borderId="0" xfId="42" applyFont="1" applyAlignment="1">
      <alignment horizontal="right" vertical="center"/>
    </xf>
    <xf numFmtId="0" fontId="17" fillId="0" borderId="0" xfId="42" applyFont="1" applyAlignment="1">
      <alignment horizontal="lef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4" xfId="42" applyFont="1" applyBorder="1" applyAlignment="1">
      <alignmen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24" borderId="24"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9" fillId="24" borderId="0" xfId="42" applyFont="1" applyFill="1" applyBorder="1" applyAlignment="1">
      <alignmen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9" xfId="42" applyFont="1" applyBorder="1" applyAlignment="1">
      <alignment vertical="center" wrapText="1"/>
    </xf>
    <xf numFmtId="0" fontId="17" fillId="0" borderId="15" xfId="42" applyFont="1" applyBorder="1" applyAlignment="1">
      <alignment vertical="center" wrapText="1"/>
    </xf>
    <xf numFmtId="0" fontId="17" fillId="0" borderId="44" xfId="42" applyFont="1" applyBorder="1" applyAlignment="1">
      <alignment vertical="center" wrapText="1"/>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60"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vertical="center" shrinkToFi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7" fillId="0" borderId="59"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61" xfId="42" applyFont="1" applyBorder="1" applyAlignment="1">
      <alignment horizontal="left" vertical="center" wrapText="1"/>
    </xf>
    <xf numFmtId="0" fontId="17" fillId="0" borderId="17" xfId="42" applyFont="1" applyBorder="1" applyAlignment="1">
      <alignment vertical="center" wrapText="1"/>
    </xf>
    <xf numFmtId="0" fontId="17" fillId="0" borderId="61" xfId="42"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17" fillId="0" borderId="10" xfId="42" applyFont="1" applyBorder="1" applyAlignment="1">
      <alignment vertical="center" wrapText="1"/>
    </xf>
    <xf numFmtId="0" fontId="17" fillId="0" borderId="63" xfId="42" applyFont="1" applyBorder="1" applyAlignment="1">
      <alignment vertical="center" wrapText="1"/>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178" fontId="28" fillId="27" borderId="0" xfId="42" applyNumberFormat="1" applyFont="1" applyFill="1" applyBorder="1" applyAlignment="1">
      <alignment vertical="center"/>
    </xf>
    <xf numFmtId="0" fontId="36" fillId="0" borderId="0" xfId="42" applyFont="1" applyBorder="1" applyAlignment="1">
      <alignment horizontal="righ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9"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51" fillId="0" borderId="0" xfId="42" applyFont="1" applyBorder="1" applyAlignment="1">
      <alignment horizontal="center" vertical="center"/>
    </xf>
    <xf numFmtId="0" fontId="25" fillId="0" borderId="0" xfId="42" applyFont="1" applyAlignment="1">
      <alignment horizontal="left" vertical="center" wrapText="1"/>
    </xf>
    <xf numFmtId="0" fontId="29" fillId="0" borderId="0" xfId="42" applyFont="1" applyBorder="1" applyAlignment="1">
      <alignment vertical="center" shrinkToFit="1"/>
    </xf>
    <xf numFmtId="0" fontId="28" fillId="0" borderId="18" xfId="42" applyFont="1" applyFill="1" applyBorder="1" applyAlignment="1">
      <alignment vertical="center" wrapTex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29" xfId="42" applyFont="1" applyFill="1" applyBorder="1" applyAlignment="1">
      <alignment vertical="center" shrinkToFit="1"/>
    </xf>
    <xf numFmtId="0" fontId="28" fillId="0" borderId="25" xfId="42" applyFont="1" applyBorder="1" applyAlignment="1">
      <alignment vertical="center" shrinkToFit="1"/>
    </xf>
    <xf numFmtId="0" fontId="21" fillId="0" borderId="68" xfId="42" applyFont="1" applyBorder="1" applyAlignment="1">
      <alignment horizontal="center" vertical="center" wrapText="1"/>
    </xf>
    <xf numFmtId="0" fontId="21" fillId="0" borderId="51" xfId="42" applyFont="1" applyBorder="1" applyAlignment="1">
      <alignment horizontal="center" vertical="center"/>
    </xf>
    <xf numFmtId="0" fontId="21" fillId="0" borderId="69"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70"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17" fillId="0" borderId="62" xfId="42" applyFont="1" applyBorder="1" applyAlignment="1">
      <alignment vertical="center" wrapText="1"/>
    </xf>
    <xf numFmtId="0" fontId="17" fillId="0" borderId="66" xfId="42" applyFont="1" applyBorder="1" applyAlignment="1">
      <alignment vertical="center" wrapText="1"/>
    </xf>
    <xf numFmtId="0" fontId="17" fillId="0" borderId="67" xfId="42" applyFont="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25" xfId="42" applyFont="1" applyFill="1" applyBorder="1" applyAlignment="1">
      <alignment vertical="center" shrinkToFit="1"/>
    </xf>
    <xf numFmtId="0" fontId="29" fillId="0" borderId="0" xfId="42" applyFont="1" applyFill="1" applyBorder="1" applyAlignment="1">
      <alignment vertical="center"/>
    </xf>
    <xf numFmtId="0" fontId="58" fillId="0" borderId="15" xfId="42" applyFont="1" applyBorder="1" applyAlignment="1">
      <alignment horizontal="left" vertical="center" shrinkToFit="1"/>
    </xf>
    <xf numFmtId="0" fontId="58" fillId="0" borderId="0" xfId="42" applyFont="1" applyBorder="1" applyAlignment="1">
      <alignment horizontal="left" vertical="center" shrinkToFit="1"/>
    </xf>
    <xf numFmtId="0" fontId="58"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4" xfId="42" applyFont="1" applyBorder="1" applyAlignment="1">
      <alignment vertical="center" wrapText="1"/>
    </xf>
    <xf numFmtId="0" fontId="28" fillId="0" borderId="19"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61" fillId="0" borderId="0" xfId="42" applyFont="1" applyBorder="1" applyAlignment="1">
      <alignment vertical="center" shrinkToFit="1"/>
    </xf>
    <xf numFmtId="0" fontId="61" fillId="0" borderId="21" xfId="42" applyFont="1" applyBorder="1" applyAlignment="1">
      <alignment vertical="center" shrinkToFi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50" xfId="0" applyFont="1" applyBorder="1" applyAlignment="1">
      <alignment vertical="center" wrapText="1"/>
    </xf>
    <xf numFmtId="0" fontId="17" fillId="0" borderId="36" xfId="42" applyFont="1" applyBorder="1" applyAlignment="1">
      <alignment vertical="center" wrapText="1"/>
    </xf>
    <xf numFmtId="0" fontId="17" fillId="0" borderId="42"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4" xfId="42" applyFont="1" applyBorder="1" applyAlignment="1">
      <alignment vertical="center" wrapText="1"/>
    </xf>
    <xf numFmtId="0" fontId="22" fillId="0" borderId="31" xfId="0"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3" xfId="42"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23" xfId="42" applyFont="1" applyFill="1" applyBorder="1" applyAlignment="1">
      <alignment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71" xfId="42" applyFont="1" applyBorder="1" applyAlignment="1">
      <alignment vertical="center" wrapText="1"/>
    </xf>
    <xf numFmtId="0" fontId="17" fillId="0" borderId="72" xfId="42" applyFont="1" applyBorder="1" applyAlignment="1">
      <alignment vertical="center" wrapText="1"/>
    </xf>
    <xf numFmtId="0" fontId="17" fillId="0" borderId="16" xfId="42" applyFont="1" applyBorder="1" applyAlignment="1">
      <alignment vertical="center" wrapText="1"/>
    </xf>
    <xf numFmtId="0" fontId="17" fillId="0" borderId="59"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63" fillId="0" borderId="0" xfId="42" applyFont="1" applyAlignment="1">
      <alignment horizontal="center" vertical="center" wrapText="1"/>
    </xf>
    <xf numFmtId="0" fontId="64" fillId="0" borderId="0" xfId="0" applyFont="1" applyAlignment="1">
      <alignment horizontal="center"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3"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37" xfId="42" applyFont="1" applyBorder="1" applyAlignment="1">
      <alignment horizontal="left" vertical="center" wrapText="1"/>
    </xf>
    <xf numFmtId="0" fontId="17" fillId="0" borderId="54"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55" fillId="0" borderId="59" xfId="42" applyFont="1" applyBorder="1" applyAlignment="1">
      <alignment vertic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44" xfId="0" applyFont="1" applyBorder="1" applyAlignment="1">
      <alignment vertical="center"/>
    </xf>
    <xf numFmtId="0" fontId="57" fillId="0" borderId="28" xfId="0" applyFont="1" applyBorder="1" applyAlignment="1">
      <alignment vertical="center"/>
    </xf>
    <xf numFmtId="0" fontId="57" fillId="0" borderId="29" xfId="0" applyFont="1" applyBorder="1" applyAlignment="1">
      <alignment vertical="center"/>
    </xf>
    <xf numFmtId="0" fontId="55" fillId="0" borderId="35" xfId="42" applyFont="1" applyBorder="1" applyAlignment="1">
      <alignment vertical="center"/>
    </xf>
    <xf numFmtId="0" fontId="57" fillId="0" borderId="24" xfId="0" applyFont="1" applyBorder="1" applyAlignment="1">
      <alignment vertical="center"/>
    </xf>
    <xf numFmtId="0" fontId="57" fillId="0" borderId="25" xfId="0" applyFont="1" applyBorder="1" applyAlignment="1">
      <alignment vertical="center"/>
    </xf>
    <xf numFmtId="0" fontId="57" fillId="0" borderId="37" xfId="0" applyFont="1" applyBorder="1" applyAlignment="1">
      <alignment vertical="center"/>
    </xf>
    <xf numFmtId="0" fontId="55" fillId="0" borderId="20" xfId="42" applyFont="1" applyBorder="1" applyAlignment="1">
      <alignment horizontal="left" vertical="center" wrapText="1"/>
    </xf>
    <xf numFmtId="0" fontId="55" fillId="0" borderId="0" xfId="42" applyFont="1" applyBorder="1" applyAlignment="1">
      <alignment horizontal="left" vertical="center" wrapText="1"/>
    </xf>
    <xf numFmtId="0" fontId="55" fillId="0" borderId="21" xfId="42" applyFont="1" applyBorder="1" applyAlignment="1">
      <alignment horizontal="lef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55"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58" xfId="42" applyFont="1" applyBorder="1" applyAlignment="1">
      <alignment horizontal="center" vertical="center"/>
    </xf>
    <xf numFmtId="0" fontId="17" fillId="0" borderId="56" xfId="42" applyFont="1" applyBorder="1" applyAlignment="1">
      <alignment horizontal="center" vertical="center"/>
    </xf>
    <xf numFmtId="0" fontId="55" fillId="0" borderId="35" xfId="42" applyFont="1" applyBorder="1" applyAlignment="1">
      <alignment horizontal="left" vertical="center"/>
    </xf>
    <xf numFmtId="0" fontId="55" fillId="0" borderId="24" xfId="42" applyFont="1" applyBorder="1" applyAlignment="1">
      <alignment horizontal="left" vertical="center"/>
    </xf>
    <xf numFmtId="0" fontId="55" fillId="0" borderId="25" xfId="42" applyFont="1" applyBorder="1" applyAlignment="1">
      <alignment horizontal="left" vertical="center"/>
    </xf>
    <xf numFmtId="0" fontId="55" fillId="0" borderId="37" xfId="42" applyFont="1" applyBorder="1" applyAlignment="1">
      <alignment horizontal="left" vertical="center"/>
    </xf>
    <xf numFmtId="0" fontId="55" fillId="0" borderId="28" xfId="42" applyFont="1" applyBorder="1" applyAlignment="1">
      <alignment horizontal="left" vertical="center"/>
    </xf>
    <xf numFmtId="0" fontId="55" fillId="0" borderId="29" xfId="42" applyFont="1" applyBorder="1" applyAlignment="1">
      <alignment horizontal="left" vertical="center"/>
    </xf>
    <xf numFmtId="0" fontId="58" fillId="24" borderId="35" xfId="42" applyFont="1" applyFill="1" applyBorder="1" applyAlignment="1">
      <alignment horizontal="right" vertical="center" shrinkToFit="1"/>
    </xf>
    <xf numFmtId="0" fontId="58" fillId="24" borderId="37" xfId="42" applyFont="1" applyFill="1" applyBorder="1" applyAlignment="1">
      <alignment horizontal="right" vertical="center" shrinkToFit="1"/>
    </xf>
    <xf numFmtId="0" fontId="58" fillId="0" borderId="24" xfId="42" applyFont="1" applyBorder="1" applyAlignment="1">
      <alignment horizontal="left" vertical="center"/>
    </xf>
    <xf numFmtId="0" fontId="58" fillId="0" borderId="28" xfId="42" applyFont="1" applyBorder="1" applyAlignment="1">
      <alignment horizontal="left" vertical="center"/>
    </xf>
    <xf numFmtId="0" fontId="62" fillId="0" borderId="17" xfId="42" applyFont="1" applyBorder="1" applyAlignment="1">
      <alignment horizontal="left" vertical="center" wrapText="1"/>
    </xf>
    <xf numFmtId="0" fontId="62" fillId="0" borderId="15" xfId="42" applyFont="1" applyBorder="1" applyAlignment="1">
      <alignment horizontal="left" vertical="center" wrapText="1"/>
    </xf>
    <xf numFmtId="0" fontId="62" fillId="0" borderId="16" xfId="42" applyFont="1" applyBorder="1" applyAlignment="1">
      <alignment horizontal="left" vertical="center" wrapText="1"/>
    </xf>
    <xf numFmtId="0" fontId="57" fillId="0" borderId="37" xfId="0" applyFont="1" applyBorder="1" applyAlignment="1">
      <alignment horizontal="left" vertical="center" wrapText="1"/>
    </xf>
    <xf numFmtId="0" fontId="57" fillId="0" borderId="28" xfId="0" applyFont="1" applyBorder="1" applyAlignment="1">
      <alignment horizontal="left" vertical="center" wrapText="1"/>
    </xf>
    <xf numFmtId="0" fontId="57" fillId="0" borderId="29" xfId="0" applyFont="1" applyBorder="1" applyAlignment="1">
      <alignment horizontal="left" vertical="center" wrapText="1"/>
    </xf>
    <xf numFmtId="0" fontId="58" fillId="0" borderId="24" xfId="42" applyFont="1" applyBorder="1" applyAlignment="1">
      <alignment vertical="center"/>
    </xf>
    <xf numFmtId="0" fontId="55" fillId="0" borderId="19" xfId="42" applyFont="1" applyBorder="1" applyAlignment="1">
      <alignment horizontal="left" vertical="center"/>
    </xf>
    <xf numFmtId="0" fontId="55" fillId="0" borderId="0" xfId="42" applyFont="1" applyBorder="1" applyAlignment="1">
      <alignment horizontal="left" vertical="center"/>
    </xf>
    <xf numFmtId="0" fontId="55" fillId="0" borderId="21" xfId="42" applyFont="1" applyBorder="1" applyAlignment="1">
      <alignment horizontal="left" vertical="center"/>
    </xf>
    <xf numFmtId="0" fontId="57" fillId="0" borderId="37" xfId="0" applyFont="1" applyBorder="1" applyAlignment="1">
      <alignment horizontal="left" vertical="center"/>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8" fillId="0" borderId="28" xfId="42" applyFont="1" applyFill="1" applyBorder="1" applyAlignment="1">
      <alignment horizontal="left" vertical="center" shrinkToFit="1"/>
    </xf>
    <xf numFmtId="0" fontId="31" fillId="24" borderId="0" xfId="0" applyFont="1" applyFill="1" applyBorder="1" applyAlignment="1">
      <alignment horizontal="left" vertical="center"/>
    </xf>
    <xf numFmtId="0" fontId="28" fillId="0" borderId="37" xfId="42" applyFont="1" applyFill="1" applyBorder="1" applyAlignment="1">
      <alignment vertical="center"/>
    </xf>
    <xf numFmtId="0" fontId="28" fillId="24" borderId="19" xfId="42" applyFont="1" applyFill="1" applyBorder="1" applyAlignment="1">
      <alignment horizontal="right" vertical="center" wrapText="1"/>
    </xf>
    <xf numFmtId="0" fontId="61" fillId="0" borderId="0" xfId="42" applyFont="1" applyFill="1" applyBorder="1" applyAlignment="1">
      <alignment vertical="center" shrinkToFit="1"/>
    </xf>
    <xf numFmtId="0" fontId="61" fillId="0" borderId="21" xfId="42" applyFont="1" applyFill="1" applyBorder="1" applyAlignment="1">
      <alignment vertical="center" shrinkToFi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58" fillId="24" borderId="24" xfId="42" applyFont="1" applyFill="1" applyBorder="1" applyAlignment="1">
      <alignment horizontal="right" vertical="center"/>
    </xf>
    <xf numFmtId="0" fontId="58" fillId="24" borderId="28" xfId="42" applyFont="1" applyFill="1" applyBorder="1" applyAlignment="1">
      <alignment horizontal="right" vertical="center"/>
    </xf>
    <xf numFmtId="0" fontId="57" fillId="0" borderId="28" xfId="0" applyFont="1" applyBorder="1" applyAlignment="1">
      <alignment horizontal="right" vertical="center"/>
    </xf>
    <xf numFmtId="0" fontId="58" fillId="0" borderId="24" xfId="42" applyFont="1" applyBorder="1" applyAlignment="1">
      <alignment horizontal="left" vertical="center" shrinkToFit="1"/>
    </xf>
    <xf numFmtId="0" fontId="57" fillId="0" borderId="0" xfId="0" applyFont="1" applyAlignment="1">
      <alignment horizontal="left" vertical="center" shrinkToFit="1"/>
    </xf>
    <xf numFmtId="0" fontId="58" fillId="24" borderId="24" xfId="42" applyFont="1" applyFill="1" applyBorder="1" applyAlignment="1">
      <alignment horizontal="right" vertical="center" shrinkToFit="1"/>
    </xf>
    <xf numFmtId="0" fontId="57" fillId="0" borderId="0" xfId="0" applyFont="1" applyAlignment="1">
      <alignment horizontal="right" vertical="center" shrinkToFit="1"/>
    </xf>
    <xf numFmtId="0" fontId="57" fillId="0" borderId="28" xfId="0" applyFont="1" applyBorder="1" applyAlignment="1">
      <alignment horizontal="left" vertical="center" shrinkToFit="1"/>
    </xf>
    <xf numFmtId="0" fontId="55" fillId="0" borderId="20" xfId="42" applyFont="1" applyBorder="1" applyAlignment="1">
      <alignment vertical="center"/>
    </xf>
    <xf numFmtId="0" fontId="55" fillId="0" borderId="35" xfId="42" applyFont="1" applyBorder="1" applyAlignment="1">
      <alignment horizontal="left" vertical="center" wrapText="1"/>
    </xf>
    <xf numFmtId="0" fontId="57" fillId="0" borderId="37" xfId="0" applyFont="1" applyBorder="1" applyAlignment="1">
      <alignment horizontal="right" vertical="center" shrinkToFit="1"/>
    </xf>
    <xf numFmtId="0" fontId="57" fillId="0" borderId="19" xfId="0" applyFont="1" applyBorder="1" applyAlignment="1">
      <alignment horizontal="right" vertical="center" shrinkToFit="1"/>
    </xf>
    <xf numFmtId="0" fontId="55" fillId="0" borderId="33" xfId="42" applyFont="1" applyBorder="1" applyAlignment="1">
      <alignment vertical="center"/>
    </xf>
    <xf numFmtId="0" fontId="57" fillId="0" borderId="31" xfId="0" applyFont="1" applyBorder="1" applyAlignment="1">
      <alignment vertical="center"/>
    </xf>
    <xf numFmtId="0" fontId="57" fillId="0" borderId="32" xfId="0" applyFont="1" applyBorder="1" applyAlignment="1">
      <alignment vertical="center"/>
    </xf>
    <xf numFmtId="0" fontId="57" fillId="0" borderId="33" xfId="0" applyFont="1" applyBorder="1" applyAlignment="1">
      <alignment vertical="center"/>
    </xf>
    <xf numFmtId="0" fontId="54" fillId="0" borderId="26" xfId="42"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59" fillId="0" borderId="35" xfId="42" applyFont="1" applyBorder="1" applyAlignment="1">
      <alignment horizontal="right" vertical="center"/>
    </xf>
    <xf numFmtId="0" fontId="57" fillId="0" borderId="24" xfId="0" applyFont="1" applyBorder="1">
      <alignment vertical="center"/>
    </xf>
    <xf numFmtId="0" fontId="57" fillId="0" borderId="25" xfId="0" applyFont="1" applyBorder="1">
      <alignment vertical="center"/>
    </xf>
    <xf numFmtId="0" fontId="55" fillId="28" borderId="28" xfId="42" applyFont="1" applyFill="1" applyBorder="1" applyAlignment="1">
      <alignment horizontal="center" vertical="center"/>
    </xf>
    <xf numFmtId="0" fontId="60" fillId="0" borderId="15" xfId="42" applyFont="1" applyBorder="1" applyAlignment="1">
      <alignment vertical="center"/>
    </xf>
    <xf numFmtId="0" fontId="54" fillId="0" borderId="26" xfId="42" applyFont="1" applyBorder="1" applyAlignment="1">
      <alignment horizontal="center" vertical="center"/>
    </xf>
    <xf numFmtId="0" fontId="54" fillId="0" borderId="22" xfId="42" applyFont="1" applyBorder="1" applyAlignment="1">
      <alignment horizontal="center" vertical="center"/>
    </xf>
    <xf numFmtId="0" fontId="54" fillId="0" borderId="39" xfId="42" applyFont="1" applyBorder="1" applyAlignment="1">
      <alignment horizontal="center" vertical="center"/>
    </xf>
    <xf numFmtId="0" fontId="54" fillId="0" borderId="22" xfId="42" applyFont="1" applyBorder="1" applyAlignment="1">
      <alignment horizontal="center" vertical="center" wrapText="1"/>
    </xf>
    <xf numFmtId="0" fontId="54" fillId="0" borderId="39" xfId="42" applyFont="1" applyBorder="1" applyAlignment="1">
      <alignment horizontal="center" vertical="center" wrapText="1"/>
    </xf>
    <xf numFmtId="0" fontId="59" fillId="0" borderId="24" xfId="42" applyFont="1" applyBorder="1" applyAlignment="1">
      <alignment horizontal="right" vertical="center"/>
    </xf>
    <xf numFmtId="0" fontId="59" fillId="0" borderId="25" xfId="42" applyFont="1" applyBorder="1" applyAlignment="1">
      <alignment horizontal="right" vertical="center"/>
    </xf>
    <xf numFmtId="0" fontId="54" fillId="0" borderId="18" xfId="42" applyFont="1" applyBorder="1" applyAlignment="1">
      <alignment horizontal="center" vertical="center" wrapText="1"/>
    </xf>
    <xf numFmtId="0" fontId="60" fillId="24" borderId="17" xfId="42" applyFont="1" applyFill="1" applyBorder="1" applyAlignment="1">
      <alignment horizontal="right" vertical="center" shrinkToFit="1"/>
    </xf>
    <xf numFmtId="0" fontId="60" fillId="0" borderId="15" xfId="42" applyFont="1" applyBorder="1" applyAlignment="1">
      <alignment horizontal="left" vertical="center" shrinkToFit="1"/>
    </xf>
    <xf numFmtId="0" fontId="60" fillId="24" borderId="15" xfId="42" applyFont="1" applyFill="1" applyBorder="1" applyAlignment="1">
      <alignment horizontal="right" vertical="center"/>
    </xf>
    <xf numFmtId="0" fontId="55" fillId="0" borderId="19" xfId="42" applyFont="1" applyBorder="1" applyAlignment="1">
      <alignment horizontal="left" vertical="center" wrapText="1"/>
    </xf>
    <xf numFmtId="0" fontId="0" fillId="0" borderId="39" xfId="0" applyBorder="1" applyAlignment="1">
      <alignment horizontal="center" vertical="center"/>
    </xf>
    <xf numFmtId="0" fontId="58" fillId="0" borderId="28" xfId="42" applyFont="1" applyBorder="1" applyAlignment="1">
      <alignment horizontal="left" vertical="center" shrinkToFit="1"/>
    </xf>
    <xf numFmtId="0" fontId="54" fillId="0" borderId="46" xfId="42" applyFont="1" applyBorder="1" applyAlignment="1">
      <alignment horizontal="center" vertical="center"/>
    </xf>
    <xf numFmtId="0" fontId="58" fillId="0" borderId="10" xfId="42" applyFont="1" applyBorder="1" applyAlignment="1">
      <alignment horizontal="left" vertical="center"/>
    </xf>
    <xf numFmtId="0" fontId="58" fillId="24" borderId="10" xfId="42" applyFont="1" applyFill="1" applyBorder="1" applyAlignment="1">
      <alignment horizontal="right" vertical="center"/>
    </xf>
    <xf numFmtId="0" fontId="55" fillId="0" borderId="42" xfId="42" applyFont="1" applyBorder="1" applyAlignment="1">
      <alignment horizontal="left" vertical="center"/>
    </xf>
    <xf numFmtId="0" fontId="55" fillId="0" borderId="10" xfId="42" applyFont="1" applyBorder="1" applyAlignment="1">
      <alignment horizontal="left" vertical="center"/>
    </xf>
    <xf numFmtId="0" fontId="55" fillId="0" borderId="41" xfId="42" applyFont="1" applyBorder="1" applyAlignment="1">
      <alignment horizontal="left" vertical="center"/>
    </xf>
    <xf numFmtId="0" fontId="55" fillId="0" borderId="43" xfId="42" applyFont="1" applyBorder="1" applyAlignment="1">
      <alignment horizontal="left" vertical="center" wrapText="1"/>
    </xf>
    <xf numFmtId="0" fontId="55" fillId="0" borderId="24" xfId="42" applyFont="1" applyBorder="1" applyAlignment="1">
      <alignment horizontal="left" vertical="center" wrapText="1"/>
    </xf>
    <xf numFmtId="0" fontId="55" fillId="0" borderId="25" xfId="42" applyFont="1" applyBorder="1" applyAlignment="1">
      <alignment horizontal="left" vertical="center" wrapText="1"/>
    </xf>
    <xf numFmtId="0" fontId="55" fillId="0" borderId="45" xfId="42" applyFont="1" applyBorder="1" applyAlignment="1">
      <alignment horizontal="left" vertical="center" wrapText="1"/>
    </xf>
    <xf numFmtId="0" fontId="55" fillId="0" borderId="10" xfId="42" applyFont="1" applyBorder="1" applyAlignment="1">
      <alignment horizontal="left" vertical="center" wrapText="1"/>
    </xf>
    <xf numFmtId="0" fontId="55" fillId="0" borderId="41" xfId="42" applyFont="1" applyBorder="1" applyAlignment="1">
      <alignment horizontal="left" vertical="center" wrapText="1"/>
    </xf>
    <xf numFmtId="0" fontId="58" fillId="24" borderId="42" xfId="42" applyFont="1" applyFill="1" applyBorder="1" applyAlignment="1">
      <alignment horizontal="right" vertical="center" shrinkToFit="1"/>
    </xf>
    <xf numFmtId="0" fontId="58" fillId="0" borderId="10" xfId="42" applyFont="1" applyBorder="1" applyAlignment="1">
      <alignment horizontal="left" vertical="center" shrinkToFit="1"/>
    </xf>
    <xf numFmtId="0" fontId="17" fillId="0" borderId="26" xfId="42" applyFont="1" applyBorder="1" applyAlignment="1">
      <alignment horizontal="center" vertical="center"/>
    </xf>
    <xf numFmtId="0" fontId="17" fillId="0" borderId="46" xfId="42" applyFont="1" applyBorder="1" applyAlignment="1">
      <alignment horizontal="center" vertical="center"/>
    </xf>
    <xf numFmtId="0" fontId="17" fillId="0" borderId="39" xfId="42" applyFont="1" applyBorder="1" applyAlignment="1">
      <alignment horizontal="center" vertical="center"/>
    </xf>
    <xf numFmtId="0" fontId="58" fillId="24" borderId="15" xfId="42" applyFont="1" applyFill="1" applyBorder="1" applyAlignment="1">
      <alignment horizontal="right" vertical="center"/>
    </xf>
    <xf numFmtId="0" fontId="58" fillId="0" borderId="15" xfId="42" applyFont="1" applyBorder="1" applyAlignment="1">
      <alignment horizontal="left" vertical="center"/>
    </xf>
    <xf numFmtId="0" fontId="55" fillId="0" borderId="17" xfId="42" applyFont="1" applyBorder="1" applyAlignment="1">
      <alignment horizontal="left" vertical="center" wrapText="1"/>
    </xf>
    <xf numFmtId="0" fontId="55" fillId="0" borderId="15" xfId="42" applyFont="1" applyBorder="1" applyAlignment="1">
      <alignment horizontal="left" vertical="center" wrapText="1"/>
    </xf>
    <xf numFmtId="0" fontId="55" fillId="0" borderId="16" xfId="42" applyFont="1" applyBorder="1" applyAlignment="1">
      <alignment horizontal="left" vertical="center" wrapText="1"/>
    </xf>
    <xf numFmtId="0" fontId="55" fillId="0" borderId="37" xfId="42" applyFont="1" applyBorder="1" applyAlignment="1">
      <alignment horizontal="left" vertical="center" wrapText="1"/>
    </xf>
    <xf numFmtId="0" fontId="55" fillId="0" borderId="28" xfId="42" applyFont="1" applyBorder="1" applyAlignment="1">
      <alignment horizontal="left" vertical="center" wrapText="1"/>
    </xf>
    <xf numFmtId="0" fontId="55"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31" xfId="42" applyFont="1" applyFill="1" applyBorder="1" applyAlignment="1">
      <alignment horizontal="left" vertical="center" shrinkToFit="1"/>
    </xf>
    <xf numFmtId="0" fontId="52" fillId="0" borderId="15" xfId="41" applyBorder="1" applyAlignment="1">
      <alignment vertical="center" wrapText="1"/>
    </xf>
    <xf numFmtId="0" fontId="52" fillId="0" borderId="0" xfId="41" applyBorder="1" applyAlignment="1">
      <alignment vertical="center" wrapText="1"/>
    </xf>
    <xf numFmtId="0" fontId="52" fillId="0" borderId="20" xfId="41" applyBorder="1" applyAlignment="1">
      <alignment vertical="center" wrapText="1"/>
    </xf>
    <xf numFmtId="0" fontId="52" fillId="0" borderId="21" xfId="41" applyBorder="1" applyAlignment="1">
      <alignment vertical="center" wrapText="1"/>
    </xf>
    <xf numFmtId="0" fontId="52" fillId="0" borderId="45" xfId="41" applyBorder="1" applyAlignment="1">
      <alignment vertical="center" wrapText="1"/>
    </xf>
    <xf numFmtId="0" fontId="52" fillId="0" borderId="41" xfId="41" applyBorder="1" applyAlignment="1">
      <alignment vertical="center" wrapText="1"/>
    </xf>
    <xf numFmtId="0" fontId="52" fillId="0" borderId="31" xfId="41" applyBorder="1" applyAlignment="1">
      <alignment horizontal="center" vertical="center" wrapText="1"/>
    </xf>
    <xf numFmtId="0" fontId="52" fillId="0" borderId="50" xfId="41" applyBorder="1" applyAlignment="1">
      <alignment horizontal="center" vertical="center" wrapText="1"/>
    </xf>
    <xf numFmtId="0" fontId="64" fillId="0" borderId="0" xfId="41" applyFont="1" applyAlignment="1">
      <alignment horizontal="center" vertical="center"/>
    </xf>
    <xf numFmtId="0" fontId="17" fillId="0" borderId="29" xfId="42" applyFont="1" applyBorder="1" applyAlignment="1">
      <alignment vertical="center" wrapText="1"/>
    </xf>
    <xf numFmtId="0" fontId="52" fillId="0" borderId="16" xfId="41" applyBorder="1" applyAlignment="1">
      <alignment vertical="center" wrapText="1"/>
    </xf>
    <xf numFmtId="0" fontId="42" fillId="0" borderId="59"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28" fillId="0" borderId="24" xfId="42" applyFont="1" applyFill="1" applyBorder="1" applyAlignment="1">
      <alignment horizontal="left" vertical="center" shrinkToFit="1"/>
    </xf>
    <xf numFmtId="0" fontId="17" fillId="0" borderId="69" xfId="42" applyFont="1" applyBorder="1" applyAlignment="1">
      <alignment vertical="center" wrapText="1"/>
    </xf>
    <xf numFmtId="0" fontId="52" fillId="0" borderId="50" xfId="41" applyBorder="1" applyAlignment="1">
      <alignment vertical="center" wrapText="1"/>
    </xf>
    <xf numFmtId="0" fontId="52" fillId="0" borderId="0" xfId="41" applyBorder="1" applyAlignment="1">
      <alignment vertical="center"/>
    </xf>
    <xf numFmtId="0" fontId="52" fillId="0" borderId="13" xfId="41" applyBorder="1" applyAlignment="1">
      <alignment vertical="center"/>
    </xf>
    <xf numFmtId="0" fontId="52" fillId="0" borderId="14" xfId="41" applyBorder="1" applyAlignment="1">
      <alignment horizontal="center" vertical="center"/>
    </xf>
    <xf numFmtId="0" fontId="52" fillId="24" borderId="47" xfId="41" applyFill="1" applyBorder="1">
      <alignment vertical="center"/>
    </xf>
    <xf numFmtId="0" fontId="52" fillId="24" borderId="33" xfId="41" applyFill="1" applyBorder="1" applyAlignment="1">
      <alignment vertical="center"/>
    </xf>
    <xf numFmtId="0" fontId="52" fillId="24" borderId="31" xfId="41" applyFill="1" applyBorder="1" applyAlignment="1">
      <alignment vertical="center"/>
    </xf>
    <xf numFmtId="0" fontId="52" fillId="24" borderId="32" xfId="41" applyFill="1" applyBorder="1" applyAlignment="1">
      <alignment vertical="center"/>
    </xf>
    <xf numFmtId="0" fontId="52" fillId="24" borderId="23" xfId="41" applyFont="1" applyFill="1" applyBorder="1" applyAlignment="1">
      <alignment horizontal="left" vertical="center"/>
    </xf>
    <xf numFmtId="0" fontId="52" fillId="24" borderId="34" xfId="41" applyFont="1" applyFill="1" applyBorder="1" applyAlignment="1">
      <alignment horizontal="left" vertical="center"/>
    </xf>
    <xf numFmtId="0" fontId="52" fillId="24" borderId="33" xfId="41" applyFont="1" applyFill="1" applyBorder="1" applyAlignment="1">
      <alignment horizontal="center" vertical="center"/>
    </xf>
    <xf numFmtId="0" fontId="52" fillId="24" borderId="31" xfId="41" applyFont="1" applyFill="1" applyBorder="1" applyAlignment="1">
      <alignment horizontal="center" vertical="center"/>
    </xf>
    <xf numFmtId="0" fontId="52" fillId="24" borderId="32" xfId="41" applyFont="1" applyFill="1" applyBorder="1" applyAlignment="1">
      <alignment horizontal="center" vertical="center"/>
    </xf>
    <xf numFmtId="0" fontId="55" fillId="0" borderId="59" xfId="42" applyFont="1" applyBorder="1" applyAlignment="1">
      <alignment horizontal="left" vertical="center"/>
    </xf>
    <xf numFmtId="0" fontId="55" fillId="0" borderId="15" xfId="42" applyFont="1" applyBorder="1" applyAlignment="1">
      <alignment horizontal="left" vertical="center"/>
    </xf>
    <xf numFmtId="0" fontId="55" fillId="0" borderId="16" xfId="42" applyFont="1" applyBorder="1" applyAlignment="1">
      <alignment horizontal="left" vertical="center"/>
    </xf>
    <xf numFmtId="0" fontId="55" fillId="0" borderId="44" xfId="42" applyFont="1" applyBorder="1" applyAlignment="1">
      <alignment horizontal="left" vertical="center"/>
    </xf>
    <xf numFmtId="0" fontId="58" fillId="24" borderId="17" xfId="42" applyFont="1" applyFill="1" applyBorder="1" applyAlignment="1">
      <alignment horizontal="righ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50" name="Freeform 1">
          <a:extLst>
            <a:ext uri="{FF2B5EF4-FFF2-40B4-BE49-F238E27FC236}">
              <a16:creationId xmlns:a16="http://schemas.microsoft.com/office/drawing/2014/main" id="{A73E97F4-5A23-4940-97F0-378311FD35C8}"/>
            </a:ext>
          </a:extLst>
        </xdr:cNvPr>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70" zoomScaleNormal="70" zoomScaleSheetLayoutView="70" workbookViewId="0">
      <selection activeCell="B3" sqref="B3:AC3"/>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480"/>
      <c r="C2" s="480"/>
      <c r="D2" s="480"/>
      <c r="E2" s="480"/>
      <c r="H2" s="3"/>
      <c r="I2" s="4"/>
      <c r="J2" s="4"/>
      <c r="K2" s="4"/>
      <c r="L2" s="4"/>
      <c r="M2" s="4"/>
      <c r="N2" s="4"/>
      <c r="O2" s="4"/>
      <c r="P2" s="4"/>
      <c r="Q2" s="4"/>
      <c r="AB2" s="9"/>
      <c r="AC2" s="358" t="s">
        <v>590</v>
      </c>
    </row>
    <row r="3" spans="2:83" ht="36" customHeight="1" x14ac:dyDescent="0.15">
      <c r="B3" s="587" t="s">
        <v>588</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row>
    <row r="4" spans="2:83" ht="9.75" customHeight="1" x14ac:dyDescent="0.15">
      <c r="B4" s="5"/>
      <c r="C4" s="5"/>
      <c r="D4" s="638"/>
      <c r="E4" s="639"/>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64</v>
      </c>
      <c r="C5" s="11"/>
      <c r="D5" s="12"/>
      <c r="E5" s="12"/>
      <c r="H5" s="13"/>
      <c r="AC5" s="14"/>
      <c r="AM5" s="15" t="s">
        <v>65</v>
      </c>
      <c r="AN5" s="15" t="s">
        <v>66</v>
      </c>
      <c r="AO5" s="15" t="s">
        <v>67</v>
      </c>
      <c r="AP5" s="15" t="s">
        <v>68</v>
      </c>
      <c r="AQ5" s="16" t="s">
        <v>69</v>
      </c>
    </row>
    <row r="6" spans="2:83" ht="20.100000000000001" customHeight="1" thickBot="1" x14ac:dyDescent="0.2">
      <c r="B6" s="17" t="s">
        <v>70</v>
      </c>
      <c r="C6" s="612" t="s">
        <v>71</v>
      </c>
      <c r="D6" s="641"/>
      <c r="E6" s="17" t="s">
        <v>72</v>
      </c>
      <c r="F6" s="612" t="s">
        <v>73</v>
      </c>
      <c r="G6" s="613"/>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481" t="s">
        <v>592</v>
      </c>
      <c r="I7" s="481"/>
      <c r="J7" s="481"/>
      <c r="K7" s="481"/>
      <c r="L7" s="481"/>
      <c r="M7" s="481"/>
      <c r="N7" s="481"/>
      <c r="O7" s="481"/>
      <c r="P7" s="481"/>
      <c r="Q7" s="481"/>
      <c r="R7" s="481"/>
      <c r="S7" s="481"/>
      <c r="T7" s="481"/>
      <c r="U7" s="481"/>
      <c r="V7" s="481"/>
      <c r="W7" s="481"/>
      <c r="X7" s="481"/>
      <c r="Y7" s="481"/>
      <c r="Z7" s="481"/>
      <c r="AA7" s="481"/>
      <c r="AB7" s="481"/>
      <c r="AC7" s="481"/>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74</v>
      </c>
      <c r="C8" s="18"/>
      <c r="D8" s="18"/>
      <c r="I8" s="631" t="s">
        <v>75</v>
      </c>
      <c r="J8" s="631"/>
      <c r="K8" s="631"/>
      <c r="L8" s="631"/>
      <c r="M8" s="631"/>
      <c r="N8" s="631"/>
      <c r="O8" s="631"/>
      <c r="P8" s="631"/>
      <c r="Q8" s="631"/>
      <c r="R8" s="631" t="s">
        <v>487</v>
      </c>
      <c r="S8" s="631"/>
      <c r="T8" s="631"/>
      <c r="U8" s="631"/>
      <c r="V8" s="631"/>
      <c r="W8" s="631"/>
      <c r="X8" s="631"/>
      <c r="Y8" s="631"/>
      <c r="Z8" s="631"/>
      <c r="AA8" s="631"/>
      <c r="AB8" s="631"/>
      <c r="AC8" s="20" t="s">
        <v>76</v>
      </c>
      <c r="AH8" s="459" t="s">
        <v>417</v>
      </c>
      <c r="AI8" s="460"/>
      <c r="AJ8" s="460"/>
    </row>
    <row r="9" spans="2:83" ht="32.1" customHeight="1" thickBot="1" x14ac:dyDescent="0.2">
      <c r="B9" s="642" t="s">
        <v>77</v>
      </c>
      <c r="C9" s="643"/>
      <c r="D9" s="644"/>
      <c r="E9" s="644"/>
      <c r="F9" s="644"/>
      <c r="G9" s="644"/>
      <c r="H9" s="644"/>
      <c r="I9" s="645" t="s">
        <v>78</v>
      </c>
      <c r="J9" s="612"/>
      <c r="K9" s="612"/>
      <c r="L9" s="612"/>
      <c r="M9" s="612"/>
      <c r="N9" s="612"/>
      <c r="O9" s="612"/>
      <c r="P9" s="612"/>
      <c r="Q9" s="646"/>
      <c r="R9" s="645" t="s">
        <v>606</v>
      </c>
      <c r="S9" s="612"/>
      <c r="T9" s="612"/>
      <c r="U9" s="612"/>
      <c r="V9" s="612"/>
      <c r="W9" s="612"/>
      <c r="X9" s="612"/>
      <c r="Y9" s="612"/>
      <c r="Z9" s="612"/>
      <c r="AA9" s="612"/>
      <c r="AB9" s="646"/>
      <c r="AC9" s="22" t="s">
        <v>80</v>
      </c>
      <c r="AH9" s="21" t="s">
        <v>81</v>
      </c>
      <c r="AI9" s="21"/>
      <c r="AJ9" s="21" t="s">
        <v>82</v>
      </c>
    </row>
    <row r="10" spans="2:83" ht="22.5" customHeight="1" thickBot="1" x14ac:dyDescent="0.2">
      <c r="B10" s="305" t="s">
        <v>551</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row>
    <row r="11" spans="2:83" ht="30" customHeight="1" x14ac:dyDescent="0.15">
      <c r="B11" s="614" t="s">
        <v>549</v>
      </c>
      <c r="C11" s="615"/>
      <c r="D11" s="615"/>
      <c r="E11" s="615"/>
      <c r="F11" s="615"/>
      <c r="G11" s="615"/>
      <c r="H11" s="616"/>
      <c r="I11" s="710" t="s">
        <v>70</v>
      </c>
      <c r="J11" s="711" t="s">
        <v>312</v>
      </c>
      <c r="K11" s="711"/>
      <c r="L11" s="294"/>
      <c r="M11" s="295"/>
      <c r="N11" s="712" t="s">
        <v>85</v>
      </c>
      <c r="O11" s="701" t="s">
        <v>313</v>
      </c>
      <c r="P11" s="615"/>
      <c r="Q11" s="296"/>
      <c r="R11" s="657" t="s">
        <v>536</v>
      </c>
      <c r="S11" s="658"/>
      <c r="T11" s="658"/>
      <c r="U11" s="658"/>
      <c r="V11" s="658"/>
      <c r="W11" s="658"/>
      <c r="X11" s="658"/>
      <c r="Y11" s="658"/>
      <c r="Z11" s="658"/>
      <c r="AA11" s="658"/>
      <c r="AB11" s="659"/>
      <c r="AC11" s="709"/>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x14ac:dyDescent="0.15">
      <c r="B12" s="617"/>
      <c r="C12" s="618"/>
      <c r="D12" s="618"/>
      <c r="E12" s="618"/>
      <c r="F12" s="618"/>
      <c r="G12" s="618"/>
      <c r="H12" s="619"/>
      <c r="I12" s="688"/>
      <c r="J12" s="685"/>
      <c r="K12" s="685"/>
      <c r="L12" s="289"/>
      <c r="M12" s="291"/>
      <c r="N12" s="680"/>
      <c r="O12" s="618"/>
      <c r="P12" s="618"/>
      <c r="Q12" s="292"/>
      <c r="R12" s="660"/>
      <c r="S12" s="661"/>
      <c r="T12" s="661"/>
      <c r="U12" s="661"/>
      <c r="V12" s="661"/>
      <c r="W12" s="661"/>
      <c r="X12" s="661"/>
      <c r="Y12" s="661"/>
      <c r="Z12" s="661"/>
      <c r="AA12" s="661"/>
      <c r="AB12" s="662"/>
      <c r="AC12" s="695"/>
      <c r="AE12" s="9" t="str">
        <f>N11</f>
        <v>□</v>
      </c>
      <c r="AH12" s="21"/>
      <c r="AI12" s="21"/>
      <c r="AJ12" s="21"/>
      <c r="AM12" s="43" t="s">
        <v>66</v>
      </c>
      <c r="AN12" s="43" t="s">
        <v>67</v>
      </c>
      <c r="AO12" s="45" t="s">
        <v>92</v>
      </c>
      <c r="AP12" s="45" t="s">
        <v>68</v>
      </c>
    </row>
    <row r="13" spans="2:83" ht="32.25" customHeight="1" x14ac:dyDescent="0.15">
      <c r="B13" s="306" t="s">
        <v>556</v>
      </c>
      <c r="C13" s="308"/>
      <c r="D13" s="308"/>
      <c r="E13" s="308"/>
      <c r="F13" s="308"/>
      <c r="G13" s="308"/>
      <c r="H13" s="309"/>
      <c r="I13" s="340"/>
      <c r="J13" s="670"/>
      <c r="K13" s="670"/>
      <c r="L13" s="340"/>
      <c r="M13" s="670"/>
      <c r="N13" s="670"/>
      <c r="O13" s="670"/>
      <c r="P13" s="312"/>
      <c r="Q13" s="312"/>
      <c r="R13" s="647" t="s">
        <v>557</v>
      </c>
      <c r="S13" s="648"/>
      <c r="T13" s="648"/>
      <c r="U13" s="648"/>
      <c r="V13" s="648"/>
      <c r="W13" s="648"/>
      <c r="X13" s="648"/>
      <c r="Y13" s="648"/>
      <c r="Z13" s="648"/>
      <c r="AA13" s="648"/>
      <c r="AB13" s="649"/>
      <c r="AC13" s="694"/>
      <c r="AH13" s="21"/>
      <c r="AI13" s="21"/>
      <c r="AJ13" s="21"/>
    </row>
    <row r="14" spans="2:83" ht="15.75" customHeight="1" x14ac:dyDescent="0.15">
      <c r="B14" s="686"/>
      <c r="C14" s="687" t="s">
        <v>558</v>
      </c>
      <c r="D14" s="648"/>
      <c r="E14" s="648"/>
      <c r="F14" s="648"/>
      <c r="G14" s="648"/>
      <c r="H14" s="649"/>
      <c r="I14" s="653" t="s">
        <v>559</v>
      </c>
      <c r="J14" s="681" t="s">
        <v>312</v>
      </c>
      <c r="K14" s="681"/>
      <c r="L14" s="336"/>
      <c r="M14" s="337"/>
      <c r="N14" s="678" t="s">
        <v>560</v>
      </c>
      <c r="O14" s="663" t="s">
        <v>313</v>
      </c>
      <c r="P14" s="621"/>
      <c r="Q14" s="313"/>
      <c r="R14" s="664"/>
      <c r="S14" s="665"/>
      <c r="T14" s="665"/>
      <c r="U14" s="665"/>
      <c r="V14" s="665"/>
      <c r="W14" s="665"/>
      <c r="X14" s="665"/>
      <c r="Y14" s="665"/>
      <c r="Z14" s="665"/>
      <c r="AA14" s="665"/>
      <c r="AB14" s="666"/>
      <c r="AC14" s="696"/>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x14ac:dyDescent="0.15">
      <c r="B15" s="617"/>
      <c r="C15" s="667"/>
      <c r="D15" s="668"/>
      <c r="E15" s="668"/>
      <c r="F15" s="668"/>
      <c r="G15" s="668"/>
      <c r="H15" s="669"/>
      <c r="I15" s="688"/>
      <c r="J15" s="685"/>
      <c r="K15" s="685"/>
      <c r="L15" s="331"/>
      <c r="M15" s="332"/>
      <c r="N15" s="680"/>
      <c r="O15" s="618"/>
      <c r="P15" s="618"/>
      <c r="Q15" s="314"/>
      <c r="R15" s="667"/>
      <c r="S15" s="668"/>
      <c r="T15" s="668"/>
      <c r="U15" s="668"/>
      <c r="V15" s="668"/>
      <c r="W15" s="668"/>
      <c r="X15" s="668"/>
      <c r="Y15" s="668"/>
      <c r="Z15" s="668"/>
      <c r="AA15" s="668"/>
      <c r="AB15" s="669"/>
      <c r="AC15" s="695"/>
      <c r="AE15" s="9" t="str">
        <f>N14</f>
        <v>□</v>
      </c>
      <c r="AH15" s="21"/>
      <c r="AI15" s="21"/>
      <c r="AJ15" s="21"/>
      <c r="AM15" s="43" t="s">
        <v>66</v>
      </c>
      <c r="AN15" s="43" t="s">
        <v>67</v>
      </c>
      <c r="AO15" s="45" t="s">
        <v>92</v>
      </c>
      <c r="AP15" s="45" t="s">
        <v>68</v>
      </c>
    </row>
    <row r="16" spans="2:83" ht="32.25" customHeight="1" x14ac:dyDescent="0.15">
      <c r="B16" s="306" t="s">
        <v>561</v>
      </c>
      <c r="C16" s="308"/>
      <c r="D16" s="308"/>
      <c r="E16" s="308"/>
      <c r="F16" s="308"/>
      <c r="G16" s="308"/>
      <c r="H16" s="309"/>
      <c r="I16" s="317"/>
      <c r="J16" s="315"/>
      <c r="K16" s="315"/>
      <c r="L16" s="312"/>
      <c r="M16" s="312"/>
      <c r="N16" s="315"/>
      <c r="O16" s="315"/>
      <c r="P16" s="315"/>
      <c r="Q16" s="315"/>
      <c r="R16" s="647" t="s">
        <v>557</v>
      </c>
      <c r="S16" s="648"/>
      <c r="T16" s="648"/>
      <c r="U16" s="648"/>
      <c r="V16" s="648"/>
      <c r="W16" s="648"/>
      <c r="X16" s="648"/>
      <c r="Y16" s="648"/>
      <c r="Z16" s="648"/>
      <c r="AA16" s="648"/>
      <c r="AB16" s="649"/>
      <c r="AC16" s="290"/>
      <c r="AH16" s="21"/>
      <c r="AI16" s="21"/>
      <c r="AJ16" s="21"/>
    </row>
    <row r="17" spans="2:42" ht="16.5" customHeight="1" x14ac:dyDescent="0.15">
      <c r="B17" s="306"/>
      <c r="C17" s="620" t="s">
        <v>562</v>
      </c>
      <c r="D17" s="621"/>
      <c r="E17" s="621"/>
      <c r="F17" s="621"/>
      <c r="G17" s="621"/>
      <c r="H17" s="622"/>
      <c r="I17" s="653" t="s">
        <v>559</v>
      </c>
      <c r="J17" s="681" t="s">
        <v>312</v>
      </c>
      <c r="K17" s="681"/>
      <c r="L17" s="336"/>
      <c r="M17" s="337"/>
      <c r="N17" s="678" t="s">
        <v>560</v>
      </c>
      <c r="O17" s="663" t="s">
        <v>313</v>
      </c>
      <c r="P17" s="621"/>
      <c r="Q17" s="313"/>
      <c r="R17" s="664"/>
      <c r="S17" s="665"/>
      <c r="T17" s="665"/>
      <c r="U17" s="665"/>
      <c r="V17" s="665"/>
      <c r="W17" s="665"/>
      <c r="X17" s="665"/>
      <c r="Y17" s="665"/>
      <c r="Z17" s="665"/>
      <c r="AA17" s="665"/>
      <c r="AB17" s="666"/>
      <c r="AC17" s="694"/>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x14ac:dyDescent="0.15">
      <c r="B18" s="306"/>
      <c r="C18" s="623"/>
      <c r="D18" s="618"/>
      <c r="E18" s="618"/>
      <c r="F18" s="618"/>
      <c r="G18" s="618"/>
      <c r="H18" s="619"/>
      <c r="I18" s="688"/>
      <c r="J18" s="685"/>
      <c r="K18" s="685"/>
      <c r="L18" s="331"/>
      <c r="M18" s="332"/>
      <c r="N18" s="680"/>
      <c r="O18" s="618"/>
      <c r="P18" s="618"/>
      <c r="Q18" s="316"/>
      <c r="R18" s="664"/>
      <c r="S18" s="665"/>
      <c r="T18" s="665"/>
      <c r="U18" s="665"/>
      <c r="V18" s="665"/>
      <c r="W18" s="665"/>
      <c r="X18" s="665"/>
      <c r="Y18" s="665"/>
      <c r="Z18" s="665"/>
      <c r="AA18" s="665"/>
      <c r="AB18" s="666"/>
      <c r="AC18" s="695"/>
      <c r="AE18" s="9" t="str">
        <f>N17</f>
        <v>□</v>
      </c>
      <c r="AH18" s="21"/>
      <c r="AI18" s="21"/>
      <c r="AJ18" s="21"/>
      <c r="AM18" s="43" t="s">
        <v>66</v>
      </c>
      <c r="AN18" s="43" t="s">
        <v>67</v>
      </c>
      <c r="AO18" s="45" t="s">
        <v>92</v>
      </c>
      <c r="AP18" s="45" t="s">
        <v>68</v>
      </c>
    </row>
    <row r="19" spans="2:42" ht="16.5" customHeight="1" x14ac:dyDescent="0.15">
      <c r="B19" s="306"/>
      <c r="C19" s="690" t="s">
        <v>563</v>
      </c>
      <c r="D19" s="691"/>
      <c r="E19" s="691"/>
      <c r="F19" s="691"/>
      <c r="G19" s="691"/>
      <c r="H19" s="692"/>
      <c r="I19" s="653" t="s">
        <v>559</v>
      </c>
      <c r="J19" s="681" t="s">
        <v>312</v>
      </c>
      <c r="K19" s="681"/>
      <c r="L19" s="336"/>
      <c r="M19" s="337"/>
      <c r="N19" s="678" t="s">
        <v>560</v>
      </c>
      <c r="O19" s="663" t="s">
        <v>313</v>
      </c>
      <c r="P19" s="621"/>
      <c r="Q19" s="313"/>
      <c r="R19" s="664"/>
      <c r="S19" s="665"/>
      <c r="T19" s="665"/>
      <c r="U19" s="665"/>
      <c r="V19" s="665"/>
      <c r="W19" s="665"/>
      <c r="X19" s="665"/>
      <c r="Y19" s="665"/>
      <c r="Z19" s="665"/>
      <c r="AA19" s="665"/>
      <c r="AB19" s="666"/>
      <c r="AC19" s="694"/>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x14ac:dyDescent="0.15">
      <c r="B20" s="307"/>
      <c r="C20" s="693"/>
      <c r="D20" s="691"/>
      <c r="E20" s="691"/>
      <c r="F20" s="691"/>
      <c r="G20" s="691"/>
      <c r="H20" s="692"/>
      <c r="I20" s="688"/>
      <c r="J20" s="685"/>
      <c r="K20" s="685"/>
      <c r="L20" s="331"/>
      <c r="M20" s="332"/>
      <c r="N20" s="680"/>
      <c r="O20" s="618"/>
      <c r="P20" s="618"/>
      <c r="Q20" s="314"/>
      <c r="R20" s="667"/>
      <c r="S20" s="668"/>
      <c r="T20" s="668"/>
      <c r="U20" s="668"/>
      <c r="V20" s="668"/>
      <c r="W20" s="668"/>
      <c r="X20" s="668"/>
      <c r="Y20" s="668"/>
      <c r="Z20" s="668"/>
      <c r="AA20" s="668"/>
      <c r="AB20" s="669"/>
      <c r="AC20" s="695"/>
      <c r="AE20" s="9" t="str">
        <f>N19</f>
        <v>□</v>
      </c>
      <c r="AH20" s="21"/>
      <c r="AI20" s="21"/>
      <c r="AJ20" s="21"/>
      <c r="AM20" s="43" t="s">
        <v>66</v>
      </c>
      <c r="AN20" s="43" t="s">
        <v>67</v>
      </c>
      <c r="AO20" s="45" t="s">
        <v>92</v>
      </c>
      <c r="AP20" s="45" t="s">
        <v>68</v>
      </c>
    </row>
    <row r="21" spans="2:42" ht="32.25" customHeight="1" x14ac:dyDescent="0.15">
      <c r="B21" s="306" t="s">
        <v>564</v>
      </c>
      <c r="C21" s="308"/>
      <c r="D21" s="308"/>
      <c r="E21" s="308"/>
      <c r="F21" s="308"/>
      <c r="G21" s="308"/>
      <c r="H21" s="309"/>
      <c r="I21" s="317"/>
      <c r="J21" s="315"/>
      <c r="K21" s="315"/>
      <c r="L21" s="312"/>
      <c r="M21" s="312"/>
      <c r="N21" s="315"/>
      <c r="O21" s="315"/>
      <c r="P21" s="315"/>
      <c r="Q21" s="315"/>
      <c r="R21" s="317"/>
      <c r="S21" s="315"/>
      <c r="T21" s="315"/>
      <c r="U21" s="315"/>
      <c r="V21" s="315"/>
      <c r="W21" s="315"/>
      <c r="X21" s="315"/>
      <c r="Y21" s="315"/>
      <c r="Z21" s="315"/>
      <c r="AA21" s="315"/>
      <c r="AB21" s="318"/>
      <c r="AC21" s="290"/>
      <c r="AH21" s="21"/>
      <c r="AI21" s="21"/>
      <c r="AJ21" s="21"/>
    </row>
    <row r="22" spans="2:42" ht="15" customHeight="1" x14ac:dyDescent="0.15">
      <c r="B22" s="306"/>
      <c r="C22" s="687" t="s">
        <v>565</v>
      </c>
      <c r="D22" s="648"/>
      <c r="E22" s="648"/>
      <c r="F22" s="648"/>
      <c r="G22" s="648"/>
      <c r="H22" s="649"/>
      <c r="I22" s="653" t="s">
        <v>559</v>
      </c>
      <c r="J22" s="681" t="s">
        <v>527</v>
      </c>
      <c r="K22" s="681"/>
      <c r="L22" s="336"/>
      <c r="M22" s="683" t="s">
        <v>559</v>
      </c>
      <c r="N22" s="681" t="s">
        <v>528</v>
      </c>
      <c r="O22" s="681"/>
      <c r="P22" s="681"/>
      <c r="Q22" s="313"/>
      <c r="R22" s="697" t="s">
        <v>566</v>
      </c>
      <c r="S22" s="698"/>
      <c r="T22" s="698"/>
      <c r="U22" s="698"/>
      <c r="V22" s="698"/>
      <c r="W22" s="698"/>
      <c r="X22" s="698"/>
      <c r="Y22" s="698"/>
      <c r="Z22" s="698"/>
      <c r="AA22" s="698"/>
      <c r="AB22" s="699"/>
      <c r="AC22" s="694"/>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x14ac:dyDescent="0.15">
      <c r="B23" s="306"/>
      <c r="C23" s="713"/>
      <c r="D23" s="665"/>
      <c r="E23" s="665"/>
      <c r="F23" s="665"/>
      <c r="G23" s="665"/>
      <c r="H23" s="666"/>
      <c r="I23" s="689"/>
      <c r="J23" s="682"/>
      <c r="K23" s="682"/>
      <c r="L23" s="341"/>
      <c r="M23" s="684"/>
      <c r="N23" s="682"/>
      <c r="O23" s="682"/>
      <c r="P23" s="682"/>
      <c r="Q23" s="319"/>
      <c r="R23" s="342"/>
      <c r="S23" s="320"/>
      <c r="T23" s="320"/>
      <c r="U23" s="320"/>
      <c r="V23" s="320"/>
      <c r="W23" s="320"/>
      <c r="X23" s="320"/>
      <c r="Y23" s="320"/>
      <c r="Z23" s="320"/>
      <c r="AA23" s="320"/>
      <c r="AB23" s="321"/>
      <c r="AC23" s="705"/>
      <c r="AE23" s="1" t="str">
        <f>M22</f>
        <v>□</v>
      </c>
      <c r="AH23" s="21"/>
      <c r="AI23" s="21"/>
      <c r="AJ23" s="21"/>
      <c r="AM23" s="43" t="s">
        <v>66</v>
      </c>
      <c r="AN23" s="43" t="s">
        <v>66</v>
      </c>
      <c r="AO23" s="45" t="s">
        <v>92</v>
      </c>
      <c r="AP23" s="45" t="s">
        <v>68</v>
      </c>
    </row>
    <row r="24" spans="2:42" ht="21.75" customHeight="1" x14ac:dyDescent="0.15">
      <c r="B24" s="306"/>
      <c r="C24" s="664"/>
      <c r="D24" s="665"/>
      <c r="E24" s="665"/>
      <c r="F24" s="665"/>
      <c r="G24" s="665"/>
      <c r="H24" s="666"/>
      <c r="I24" s="343" t="s">
        <v>559</v>
      </c>
      <c r="J24" s="521" t="s">
        <v>524</v>
      </c>
      <c r="K24" s="521"/>
      <c r="L24" s="341"/>
      <c r="M24" s="344"/>
      <c r="N24" s="341"/>
      <c r="O24" s="345"/>
      <c r="P24" s="345"/>
      <c r="Q24" s="319"/>
      <c r="R24" s="322"/>
      <c r="S24" s="308"/>
      <c r="T24" s="308"/>
      <c r="U24" s="308"/>
      <c r="V24" s="308"/>
      <c r="W24" s="308"/>
      <c r="X24" s="308"/>
      <c r="Y24" s="308"/>
      <c r="Z24" s="308"/>
      <c r="AA24" s="308"/>
      <c r="AB24" s="309"/>
      <c r="AC24" s="705"/>
      <c r="AE24" s="42" t="str">
        <f>I24</f>
        <v>□</v>
      </c>
      <c r="AH24" s="43" t="str">
        <f>IF(AE24&amp;AE25="■□","●適合",IF(AE24&amp;AE25="□■","◆未達",IF(AE24&amp;AE25="□□","■未答","▼矛盾")))</f>
        <v>■未答</v>
      </c>
      <c r="AI24" s="21"/>
      <c r="AJ24" s="297" t="str">
        <f>IF(AF22=1,IF(AND(I22&amp;M22="■□",X25&gt;=130),"●適合",IF(AND(I22&amp;M22="□■",X25&gt;=120),"●適合","◆未達")),"■未答")</f>
        <v>■未答</v>
      </c>
      <c r="AL24" s="37" t="s">
        <v>87</v>
      </c>
      <c r="AM24" s="46" t="s">
        <v>88</v>
      </c>
      <c r="AN24" s="46" t="s">
        <v>89</v>
      </c>
      <c r="AO24" s="46" t="s">
        <v>90</v>
      </c>
      <c r="AP24" s="46" t="s">
        <v>91</v>
      </c>
    </row>
    <row r="25" spans="2:42" ht="21.75" customHeight="1" x14ac:dyDescent="0.15">
      <c r="B25" s="306"/>
      <c r="C25" s="650"/>
      <c r="D25" s="651"/>
      <c r="E25" s="651"/>
      <c r="F25" s="651"/>
      <c r="G25" s="651"/>
      <c r="H25" s="652"/>
      <c r="I25" s="346" t="s">
        <v>560</v>
      </c>
      <c r="J25" s="347" t="s">
        <v>525</v>
      </c>
      <c r="K25" s="347"/>
      <c r="L25" s="331"/>
      <c r="M25" s="332"/>
      <c r="N25" s="331"/>
      <c r="O25" s="347"/>
      <c r="P25" s="347"/>
      <c r="Q25" s="314"/>
      <c r="R25" s="348" t="s">
        <v>526</v>
      </c>
      <c r="S25" s="323"/>
      <c r="T25" s="323"/>
      <c r="U25" s="323"/>
      <c r="V25" s="323"/>
      <c r="W25" s="323"/>
      <c r="X25" s="700"/>
      <c r="Y25" s="700"/>
      <c r="Z25" s="700"/>
      <c r="AA25" s="323" t="s">
        <v>567</v>
      </c>
      <c r="AB25" s="324"/>
      <c r="AC25" s="706"/>
      <c r="AE25" s="9" t="str">
        <f>I25</f>
        <v>□</v>
      </c>
      <c r="AH25" s="21"/>
      <c r="AI25" s="21"/>
      <c r="AJ25" s="21"/>
      <c r="AM25" s="43" t="s">
        <v>66</v>
      </c>
      <c r="AN25" s="43" t="s">
        <v>67</v>
      </c>
      <c r="AO25" s="45" t="s">
        <v>92</v>
      </c>
      <c r="AP25" s="45" t="s">
        <v>68</v>
      </c>
    </row>
    <row r="26" spans="2:42" ht="14.25" customHeight="1" x14ac:dyDescent="0.15">
      <c r="B26" s="306"/>
      <c r="C26" s="687" t="s">
        <v>568</v>
      </c>
      <c r="D26" s="648"/>
      <c r="E26" s="648"/>
      <c r="F26" s="648"/>
      <c r="G26" s="648"/>
      <c r="H26" s="649"/>
      <c r="I26" s="653" t="s">
        <v>559</v>
      </c>
      <c r="J26" s="681" t="s">
        <v>527</v>
      </c>
      <c r="K26" s="681"/>
      <c r="L26" s="336"/>
      <c r="M26" s="683" t="s">
        <v>559</v>
      </c>
      <c r="N26" s="681" t="s">
        <v>528</v>
      </c>
      <c r="O26" s="681"/>
      <c r="P26" s="681"/>
      <c r="Q26" s="313"/>
      <c r="R26" s="697" t="s">
        <v>566</v>
      </c>
      <c r="S26" s="707"/>
      <c r="T26" s="707"/>
      <c r="U26" s="707"/>
      <c r="V26" s="707"/>
      <c r="W26" s="707"/>
      <c r="X26" s="707"/>
      <c r="Y26" s="707"/>
      <c r="Z26" s="707"/>
      <c r="AA26" s="707"/>
      <c r="AB26" s="708"/>
      <c r="AC26" s="702"/>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x14ac:dyDescent="0.15">
      <c r="B27" s="306"/>
      <c r="C27" s="713"/>
      <c r="D27" s="665"/>
      <c r="E27" s="665"/>
      <c r="F27" s="665"/>
      <c r="G27" s="665"/>
      <c r="H27" s="666"/>
      <c r="I27" s="689"/>
      <c r="J27" s="682"/>
      <c r="K27" s="682"/>
      <c r="L27" s="341"/>
      <c r="M27" s="684"/>
      <c r="N27" s="682"/>
      <c r="O27" s="682"/>
      <c r="P27" s="682"/>
      <c r="Q27" s="319"/>
      <c r="R27" s="342"/>
      <c r="S27" s="349"/>
      <c r="T27" s="349"/>
      <c r="U27" s="349"/>
      <c r="V27" s="349"/>
      <c r="W27" s="349"/>
      <c r="X27" s="349"/>
      <c r="Y27" s="349"/>
      <c r="Z27" s="349"/>
      <c r="AA27" s="349"/>
      <c r="AB27" s="350"/>
      <c r="AC27" s="703"/>
      <c r="AE27" s="1" t="str">
        <f>M26</f>
        <v>□</v>
      </c>
      <c r="AH27" s="21"/>
      <c r="AI27" s="21"/>
      <c r="AJ27" s="21"/>
      <c r="AM27" s="43" t="s">
        <v>66</v>
      </c>
      <c r="AN27" s="43" t="s">
        <v>66</v>
      </c>
      <c r="AO27" s="45" t="s">
        <v>92</v>
      </c>
      <c r="AP27" s="45" t="s">
        <v>68</v>
      </c>
    </row>
    <row r="28" spans="2:42" ht="23.25" customHeight="1" x14ac:dyDescent="0.15">
      <c r="B28" s="306"/>
      <c r="C28" s="713"/>
      <c r="D28" s="665"/>
      <c r="E28" s="665"/>
      <c r="F28" s="665"/>
      <c r="G28" s="665"/>
      <c r="H28" s="666"/>
      <c r="I28" s="343" t="s">
        <v>559</v>
      </c>
      <c r="J28" s="521" t="s">
        <v>524</v>
      </c>
      <c r="K28" s="521"/>
      <c r="L28" s="341"/>
      <c r="M28" s="344"/>
      <c r="N28" s="341"/>
      <c r="O28" s="345"/>
      <c r="P28" s="345"/>
      <c r="Q28" s="319"/>
      <c r="R28" s="322"/>
      <c r="S28" s="308"/>
      <c r="T28" s="308"/>
      <c r="U28" s="308"/>
      <c r="V28" s="308"/>
      <c r="W28" s="308"/>
      <c r="X28" s="308"/>
      <c r="Y28" s="308"/>
      <c r="Z28" s="308"/>
      <c r="AA28" s="308"/>
      <c r="AB28" s="309"/>
      <c r="AC28" s="703"/>
      <c r="AE28" s="42" t="str">
        <f>I28</f>
        <v>□</v>
      </c>
      <c r="AH28" s="43" t="str">
        <f>IF(AE28&amp;AE29="■□","●適合",IF(AE28&amp;AE29="□■","◆未達",IF(AE28&amp;AE29="□□","■未答","▼矛盾")))</f>
        <v>■未答</v>
      </c>
      <c r="AI28" s="21"/>
      <c r="AJ28" s="297" t="str">
        <f>IF(AF26=1,IF(AND(I26&amp;M26="■□",X29&gt;=2),"●適合",IF(AND(I26&amp;M26="□■",X29&gt;=1.8),"●適合","◆未達")),"■未答")</f>
        <v>■未答</v>
      </c>
      <c r="AL28" s="37" t="s">
        <v>87</v>
      </c>
      <c r="AM28" s="46" t="s">
        <v>88</v>
      </c>
      <c r="AN28" s="46" t="s">
        <v>89</v>
      </c>
      <c r="AO28" s="46" t="s">
        <v>90</v>
      </c>
      <c r="AP28" s="46" t="s">
        <v>91</v>
      </c>
    </row>
    <row r="29" spans="2:42" ht="23.25" customHeight="1" x14ac:dyDescent="0.15">
      <c r="B29" s="307"/>
      <c r="C29" s="650"/>
      <c r="D29" s="651"/>
      <c r="E29" s="651"/>
      <c r="F29" s="651"/>
      <c r="G29" s="651"/>
      <c r="H29" s="652"/>
      <c r="I29" s="346" t="s">
        <v>560</v>
      </c>
      <c r="J29" s="347" t="s">
        <v>525</v>
      </c>
      <c r="K29" s="347"/>
      <c r="L29" s="331"/>
      <c r="M29" s="332"/>
      <c r="N29" s="331"/>
      <c r="O29" s="347"/>
      <c r="P29" s="347"/>
      <c r="Q29" s="314"/>
      <c r="R29" s="348" t="s">
        <v>529</v>
      </c>
      <c r="S29" s="323"/>
      <c r="T29" s="323"/>
      <c r="U29" s="323"/>
      <c r="V29" s="323"/>
      <c r="W29" s="323"/>
      <c r="X29" s="700"/>
      <c r="Y29" s="700"/>
      <c r="Z29" s="700"/>
      <c r="AA29" s="323" t="s">
        <v>569</v>
      </c>
      <c r="AB29" s="324"/>
      <c r="AC29" s="704"/>
      <c r="AE29" s="9" t="str">
        <f>I29</f>
        <v>□</v>
      </c>
      <c r="AH29" s="21"/>
      <c r="AI29" s="21"/>
      <c r="AJ29" s="21"/>
      <c r="AM29" s="43" t="s">
        <v>66</v>
      </c>
      <c r="AN29" s="43" t="s">
        <v>67</v>
      </c>
      <c r="AO29" s="45" t="s">
        <v>92</v>
      </c>
      <c r="AP29" s="45" t="s">
        <v>68</v>
      </c>
    </row>
    <row r="30" spans="2:42" ht="32.25" customHeight="1" x14ac:dyDescent="0.15">
      <c r="B30" s="624" t="s">
        <v>570</v>
      </c>
      <c r="C30" s="625"/>
      <c r="D30" s="625"/>
      <c r="E30" s="625"/>
      <c r="F30" s="625"/>
      <c r="G30" s="625"/>
      <c r="H30" s="626"/>
      <c r="I30" s="317"/>
      <c r="J30" s="315"/>
      <c r="K30" s="315"/>
      <c r="L30" s="312"/>
      <c r="M30" s="312"/>
      <c r="N30" s="315"/>
      <c r="O30" s="315"/>
      <c r="P30" s="315"/>
      <c r="Q30" s="315"/>
      <c r="R30" s="647" t="s">
        <v>571</v>
      </c>
      <c r="S30" s="648"/>
      <c r="T30" s="648"/>
      <c r="U30" s="648"/>
      <c r="V30" s="648"/>
      <c r="W30" s="648"/>
      <c r="X30" s="648"/>
      <c r="Y30" s="648"/>
      <c r="Z30" s="648"/>
      <c r="AA30" s="648"/>
      <c r="AB30" s="649"/>
      <c r="AC30" s="293"/>
      <c r="AH30" s="21"/>
      <c r="AI30" s="21"/>
      <c r="AJ30" s="21"/>
    </row>
    <row r="31" spans="2:42" ht="14.25" customHeight="1" x14ac:dyDescent="0.15">
      <c r="B31" s="306"/>
      <c r="C31" s="620" t="s">
        <v>572</v>
      </c>
      <c r="D31" s="621"/>
      <c r="E31" s="621"/>
      <c r="F31" s="621"/>
      <c r="G31" s="621"/>
      <c r="H31" s="622"/>
      <c r="I31" s="653" t="s">
        <v>559</v>
      </c>
      <c r="J31" s="681" t="s">
        <v>312</v>
      </c>
      <c r="K31" s="681"/>
      <c r="L31" s="336"/>
      <c r="M31" s="337"/>
      <c r="N31" s="678" t="s">
        <v>560</v>
      </c>
      <c r="O31" s="663" t="s">
        <v>313</v>
      </c>
      <c r="P31" s="621"/>
      <c r="Q31" s="313"/>
      <c r="R31" s="664"/>
      <c r="S31" s="665"/>
      <c r="T31" s="665"/>
      <c r="U31" s="665"/>
      <c r="V31" s="665"/>
      <c r="W31" s="665"/>
      <c r="X31" s="665"/>
      <c r="Y31" s="665"/>
      <c r="Z31" s="665"/>
      <c r="AA31" s="665"/>
      <c r="AB31" s="666"/>
      <c r="AC31" s="702"/>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x14ac:dyDescent="0.15">
      <c r="B32" s="306"/>
      <c r="C32" s="623"/>
      <c r="D32" s="618"/>
      <c r="E32" s="618"/>
      <c r="F32" s="618"/>
      <c r="G32" s="618"/>
      <c r="H32" s="619"/>
      <c r="I32" s="688"/>
      <c r="J32" s="685"/>
      <c r="K32" s="685"/>
      <c r="L32" s="331"/>
      <c r="M32" s="332"/>
      <c r="N32" s="680"/>
      <c r="O32" s="618"/>
      <c r="P32" s="618"/>
      <c r="Q32" s="316"/>
      <c r="R32" s="664"/>
      <c r="S32" s="665"/>
      <c r="T32" s="665"/>
      <c r="U32" s="665"/>
      <c r="V32" s="665"/>
      <c r="W32" s="665"/>
      <c r="X32" s="665"/>
      <c r="Y32" s="665"/>
      <c r="Z32" s="665"/>
      <c r="AA32" s="665"/>
      <c r="AB32" s="666"/>
      <c r="AC32" s="714"/>
      <c r="AE32" s="9" t="str">
        <f>N31</f>
        <v>□</v>
      </c>
      <c r="AH32" s="21"/>
      <c r="AI32" s="21"/>
      <c r="AJ32" s="21"/>
      <c r="AM32" s="43" t="s">
        <v>66</v>
      </c>
      <c r="AN32" s="43" t="s">
        <v>67</v>
      </c>
      <c r="AO32" s="45" t="s">
        <v>92</v>
      </c>
      <c r="AP32" s="45" t="s">
        <v>68</v>
      </c>
    </row>
    <row r="33" spans="2:42" ht="15.75" customHeight="1" x14ac:dyDescent="0.15">
      <c r="B33" s="306"/>
      <c r="C33" s="620" t="s">
        <v>573</v>
      </c>
      <c r="D33" s="621"/>
      <c r="E33" s="621"/>
      <c r="F33" s="621"/>
      <c r="G33" s="621"/>
      <c r="H33" s="622"/>
      <c r="I33" s="653" t="s">
        <v>559</v>
      </c>
      <c r="J33" s="681" t="s">
        <v>312</v>
      </c>
      <c r="K33" s="681"/>
      <c r="L33" s="336"/>
      <c r="M33" s="337"/>
      <c r="N33" s="678" t="s">
        <v>560</v>
      </c>
      <c r="O33" s="663" t="s">
        <v>313</v>
      </c>
      <c r="P33" s="621"/>
      <c r="Q33" s="313"/>
      <c r="R33" s="664"/>
      <c r="S33" s="665"/>
      <c r="T33" s="665"/>
      <c r="U33" s="665"/>
      <c r="V33" s="665"/>
      <c r="W33" s="665"/>
      <c r="X33" s="665"/>
      <c r="Y33" s="665"/>
      <c r="Z33" s="665"/>
      <c r="AA33" s="665"/>
      <c r="AB33" s="666"/>
      <c r="AC33" s="702"/>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x14ac:dyDescent="0.15">
      <c r="B34" s="306"/>
      <c r="C34" s="623"/>
      <c r="D34" s="618"/>
      <c r="E34" s="618"/>
      <c r="F34" s="618"/>
      <c r="G34" s="618"/>
      <c r="H34" s="619"/>
      <c r="I34" s="688"/>
      <c r="J34" s="685"/>
      <c r="K34" s="685"/>
      <c r="L34" s="331"/>
      <c r="M34" s="332"/>
      <c r="N34" s="680"/>
      <c r="O34" s="618"/>
      <c r="P34" s="618"/>
      <c r="Q34" s="316"/>
      <c r="R34" s="664"/>
      <c r="S34" s="665"/>
      <c r="T34" s="665"/>
      <c r="U34" s="665"/>
      <c r="V34" s="665"/>
      <c r="W34" s="665"/>
      <c r="X34" s="665"/>
      <c r="Y34" s="665"/>
      <c r="Z34" s="665"/>
      <c r="AA34" s="665"/>
      <c r="AB34" s="666"/>
      <c r="AC34" s="714"/>
      <c r="AE34" s="9" t="str">
        <f>N33</f>
        <v>□</v>
      </c>
      <c r="AH34" s="21"/>
      <c r="AI34" s="21"/>
      <c r="AJ34" s="21"/>
      <c r="AM34" s="43" t="s">
        <v>66</v>
      </c>
      <c r="AN34" s="43" t="s">
        <v>67</v>
      </c>
      <c r="AO34" s="45" t="s">
        <v>92</v>
      </c>
      <c r="AP34" s="45" t="s">
        <v>68</v>
      </c>
    </row>
    <row r="35" spans="2:42" ht="15" customHeight="1" x14ac:dyDescent="0.15">
      <c r="B35" s="325"/>
      <c r="C35" s="620" t="s">
        <v>574</v>
      </c>
      <c r="D35" s="621"/>
      <c r="E35" s="621"/>
      <c r="F35" s="621"/>
      <c r="G35" s="621"/>
      <c r="H35" s="622"/>
      <c r="I35" s="653" t="s">
        <v>559</v>
      </c>
      <c r="J35" s="681" t="s">
        <v>312</v>
      </c>
      <c r="K35" s="681"/>
      <c r="L35" s="336"/>
      <c r="M35" s="337"/>
      <c r="N35" s="678" t="s">
        <v>560</v>
      </c>
      <c r="O35" s="663" t="s">
        <v>313</v>
      </c>
      <c r="P35" s="621"/>
      <c r="Q35" s="313"/>
      <c r="R35" s="664"/>
      <c r="S35" s="665"/>
      <c r="T35" s="665"/>
      <c r="U35" s="665"/>
      <c r="V35" s="665"/>
      <c r="W35" s="665"/>
      <c r="X35" s="665"/>
      <c r="Y35" s="665"/>
      <c r="Z35" s="665"/>
      <c r="AA35" s="665"/>
      <c r="AB35" s="666"/>
      <c r="AC35" s="702"/>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x14ac:dyDescent="0.15">
      <c r="B36" s="326"/>
      <c r="C36" s="623"/>
      <c r="D36" s="618"/>
      <c r="E36" s="618"/>
      <c r="F36" s="618"/>
      <c r="G36" s="618"/>
      <c r="H36" s="619"/>
      <c r="I36" s="688"/>
      <c r="J36" s="685"/>
      <c r="K36" s="685"/>
      <c r="L36" s="331"/>
      <c r="M36" s="332"/>
      <c r="N36" s="680"/>
      <c r="O36" s="618"/>
      <c r="P36" s="618"/>
      <c r="Q36" s="316"/>
      <c r="R36" s="667"/>
      <c r="S36" s="668"/>
      <c r="T36" s="668"/>
      <c r="U36" s="668"/>
      <c r="V36" s="668"/>
      <c r="W36" s="668"/>
      <c r="X36" s="668"/>
      <c r="Y36" s="668"/>
      <c r="Z36" s="668"/>
      <c r="AA36" s="668"/>
      <c r="AB36" s="669"/>
      <c r="AC36" s="714"/>
      <c r="AE36" s="9" t="str">
        <f>N35</f>
        <v>□</v>
      </c>
      <c r="AH36" s="21"/>
      <c r="AI36" s="21"/>
      <c r="AJ36" s="21"/>
      <c r="AM36" s="43" t="s">
        <v>66</v>
      </c>
      <c r="AN36" s="43" t="s">
        <v>67</v>
      </c>
      <c r="AO36" s="45" t="s">
        <v>92</v>
      </c>
      <c r="AP36" s="45" t="s">
        <v>68</v>
      </c>
    </row>
    <row r="37" spans="2:42" ht="32.25" customHeight="1" x14ac:dyDescent="0.15">
      <c r="B37" s="624" t="s">
        <v>575</v>
      </c>
      <c r="C37" s="625"/>
      <c r="D37" s="625"/>
      <c r="E37" s="625"/>
      <c r="F37" s="625"/>
      <c r="G37" s="625"/>
      <c r="H37" s="626"/>
      <c r="I37" s="317"/>
      <c r="J37" s="315"/>
      <c r="K37" s="315"/>
      <c r="L37" s="312"/>
      <c r="M37" s="312"/>
      <c r="N37" s="315"/>
      <c r="O37" s="315"/>
      <c r="P37" s="315"/>
      <c r="Q37" s="315"/>
      <c r="R37" s="647" t="s">
        <v>576</v>
      </c>
      <c r="S37" s="648"/>
      <c r="T37" s="648"/>
      <c r="U37" s="648"/>
      <c r="V37" s="648"/>
      <c r="W37" s="648"/>
      <c r="X37" s="648"/>
      <c r="Y37" s="648"/>
      <c r="Z37" s="648"/>
      <c r="AA37" s="648"/>
      <c r="AB37" s="649"/>
      <c r="AC37" s="293"/>
      <c r="AH37" s="21"/>
      <c r="AI37" s="21"/>
      <c r="AJ37" s="21"/>
    </row>
    <row r="38" spans="2:42" ht="14.25" customHeight="1" x14ac:dyDescent="0.15">
      <c r="B38" s="306"/>
      <c r="C38" s="620" t="s">
        <v>577</v>
      </c>
      <c r="D38" s="621"/>
      <c r="E38" s="621"/>
      <c r="F38" s="621"/>
      <c r="G38" s="621"/>
      <c r="H38" s="622"/>
      <c r="I38" s="653" t="s">
        <v>559</v>
      </c>
      <c r="J38" s="681" t="s">
        <v>312</v>
      </c>
      <c r="K38" s="681"/>
      <c r="L38" s="336"/>
      <c r="M38" s="337"/>
      <c r="N38" s="678" t="s">
        <v>560</v>
      </c>
      <c r="O38" s="663" t="s">
        <v>313</v>
      </c>
      <c r="P38" s="621"/>
      <c r="Q38" s="313"/>
      <c r="R38" s="664"/>
      <c r="S38" s="665"/>
      <c r="T38" s="665"/>
      <c r="U38" s="665"/>
      <c r="V38" s="665"/>
      <c r="W38" s="665"/>
      <c r="X38" s="665"/>
      <c r="Y38" s="665"/>
      <c r="Z38" s="665"/>
      <c r="AA38" s="665"/>
      <c r="AB38" s="666"/>
      <c r="AC38" s="702"/>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x14ac:dyDescent="0.15">
      <c r="B39" s="306"/>
      <c r="C39" s="623"/>
      <c r="D39" s="618"/>
      <c r="E39" s="618"/>
      <c r="F39" s="618"/>
      <c r="G39" s="618"/>
      <c r="H39" s="619"/>
      <c r="I39" s="688"/>
      <c r="J39" s="685"/>
      <c r="K39" s="685"/>
      <c r="L39" s="331"/>
      <c r="M39" s="332"/>
      <c r="N39" s="680"/>
      <c r="O39" s="618"/>
      <c r="P39" s="618"/>
      <c r="Q39" s="316"/>
      <c r="R39" s="664"/>
      <c r="S39" s="665"/>
      <c r="T39" s="665"/>
      <c r="U39" s="665"/>
      <c r="V39" s="665"/>
      <c r="W39" s="665"/>
      <c r="X39" s="665"/>
      <c r="Y39" s="665"/>
      <c r="Z39" s="665"/>
      <c r="AA39" s="665"/>
      <c r="AB39" s="666"/>
      <c r="AC39" s="714"/>
      <c r="AE39" s="9" t="str">
        <f>N38</f>
        <v>□</v>
      </c>
      <c r="AH39" s="21"/>
      <c r="AI39" s="21"/>
      <c r="AJ39" s="21"/>
      <c r="AM39" s="43" t="s">
        <v>66</v>
      </c>
      <c r="AN39" s="43" t="s">
        <v>67</v>
      </c>
      <c r="AO39" s="45" t="s">
        <v>92</v>
      </c>
      <c r="AP39" s="45" t="s">
        <v>68</v>
      </c>
    </row>
    <row r="40" spans="2:42" ht="14.25" customHeight="1" x14ac:dyDescent="0.15">
      <c r="B40" s="325"/>
      <c r="C40" s="620" t="s">
        <v>578</v>
      </c>
      <c r="D40" s="621"/>
      <c r="E40" s="621"/>
      <c r="F40" s="621"/>
      <c r="G40" s="621"/>
      <c r="H40" s="622"/>
      <c r="I40" s="653" t="s">
        <v>559</v>
      </c>
      <c r="J40" s="681" t="s">
        <v>312</v>
      </c>
      <c r="K40" s="681"/>
      <c r="L40" s="336"/>
      <c r="M40" s="337"/>
      <c r="N40" s="678" t="s">
        <v>560</v>
      </c>
      <c r="O40" s="655" t="s">
        <v>313</v>
      </c>
      <c r="P40" s="655"/>
      <c r="Q40" s="313"/>
      <c r="R40" s="664"/>
      <c r="S40" s="665"/>
      <c r="T40" s="665"/>
      <c r="U40" s="665"/>
      <c r="V40" s="665"/>
      <c r="W40" s="665"/>
      <c r="X40" s="665"/>
      <c r="Y40" s="665"/>
      <c r="Z40" s="665"/>
      <c r="AA40" s="665"/>
      <c r="AB40" s="666"/>
      <c r="AC40" s="702"/>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x14ac:dyDescent="0.15">
      <c r="B41" s="326"/>
      <c r="C41" s="623"/>
      <c r="D41" s="618"/>
      <c r="E41" s="618"/>
      <c r="F41" s="618"/>
      <c r="G41" s="618"/>
      <c r="H41" s="619"/>
      <c r="I41" s="688"/>
      <c r="J41" s="685"/>
      <c r="K41" s="685"/>
      <c r="L41" s="331"/>
      <c r="M41" s="332"/>
      <c r="N41" s="679"/>
      <c r="O41" s="656"/>
      <c r="P41" s="656"/>
      <c r="Q41" s="316"/>
      <c r="R41" s="650"/>
      <c r="S41" s="651"/>
      <c r="T41" s="651"/>
      <c r="U41" s="651"/>
      <c r="V41" s="651"/>
      <c r="W41" s="651"/>
      <c r="X41" s="651"/>
      <c r="Y41" s="651"/>
      <c r="Z41" s="651"/>
      <c r="AA41" s="651"/>
      <c r="AB41" s="652"/>
      <c r="AC41" s="704"/>
      <c r="AE41" s="9" t="str">
        <f>N40</f>
        <v>□</v>
      </c>
      <c r="AH41" s="21"/>
      <c r="AI41" s="21"/>
      <c r="AJ41" s="21"/>
      <c r="AM41" s="43" t="s">
        <v>66</v>
      </c>
      <c r="AN41" s="43" t="s">
        <v>67</v>
      </c>
      <c r="AO41" s="45" t="s">
        <v>92</v>
      </c>
      <c r="AP41" s="45" t="s">
        <v>68</v>
      </c>
    </row>
    <row r="42" spans="2:42" ht="32.25" customHeight="1" x14ac:dyDescent="0.15">
      <c r="B42" s="306" t="s">
        <v>579</v>
      </c>
      <c r="C42" s="308"/>
      <c r="D42" s="308"/>
      <c r="E42" s="308"/>
      <c r="F42" s="308"/>
      <c r="G42" s="308"/>
      <c r="H42" s="309"/>
      <c r="I42" s="317"/>
      <c r="J42" s="315"/>
      <c r="K42" s="315"/>
      <c r="L42" s="312"/>
      <c r="M42" s="312"/>
      <c r="N42" s="315"/>
      <c r="O42" s="315"/>
      <c r="P42" s="315"/>
      <c r="Q42" s="315"/>
      <c r="R42" s="647" t="s">
        <v>580</v>
      </c>
      <c r="S42" s="648"/>
      <c r="T42" s="648"/>
      <c r="U42" s="648"/>
      <c r="V42" s="648"/>
      <c r="W42" s="648"/>
      <c r="X42" s="648"/>
      <c r="Y42" s="648"/>
      <c r="Z42" s="648"/>
      <c r="AA42" s="648"/>
      <c r="AB42" s="649"/>
      <c r="AC42" s="293"/>
      <c r="AH42" s="21"/>
      <c r="AI42" s="21"/>
      <c r="AJ42" s="21"/>
    </row>
    <row r="43" spans="2:42" ht="14.25" customHeight="1" x14ac:dyDescent="0.15">
      <c r="B43" s="306"/>
      <c r="C43" s="647" t="s">
        <v>581</v>
      </c>
      <c r="D43" s="648"/>
      <c r="E43" s="648"/>
      <c r="F43" s="648"/>
      <c r="G43" s="648"/>
      <c r="H43" s="649"/>
      <c r="I43" s="653" t="s">
        <v>559</v>
      </c>
      <c r="J43" s="681" t="s">
        <v>312</v>
      </c>
      <c r="K43" s="681"/>
      <c r="L43" s="336"/>
      <c r="M43" s="337"/>
      <c r="N43" s="678" t="s">
        <v>560</v>
      </c>
      <c r="O43" s="655" t="s">
        <v>313</v>
      </c>
      <c r="P43" s="655"/>
      <c r="Q43" s="313"/>
      <c r="R43" s="664"/>
      <c r="S43" s="665"/>
      <c r="T43" s="665"/>
      <c r="U43" s="665"/>
      <c r="V43" s="665"/>
      <c r="W43" s="665"/>
      <c r="X43" s="665"/>
      <c r="Y43" s="665"/>
      <c r="Z43" s="665"/>
      <c r="AA43" s="665"/>
      <c r="AB43" s="666"/>
      <c r="AC43" s="702"/>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x14ac:dyDescent="0.15">
      <c r="B44" s="306"/>
      <c r="C44" s="650"/>
      <c r="D44" s="651"/>
      <c r="E44" s="651"/>
      <c r="F44" s="651"/>
      <c r="G44" s="651"/>
      <c r="H44" s="652"/>
      <c r="I44" s="654"/>
      <c r="J44" s="715"/>
      <c r="K44" s="715"/>
      <c r="L44" s="331"/>
      <c r="M44" s="332"/>
      <c r="N44" s="679"/>
      <c r="O44" s="656"/>
      <c r="P44" s="656"/>
      <c r="Q44" s="316"/>
      <c r="R44" s="664"/>
      <c r="S44" s="665"/>
      <c r="T44" s="665"/>
      <c r="U44" s="665"/>
      <c r="V44" s="665"/>
      <c r="W44" s="665"/>
      <c r="X44" s="665"/>
      <c r="Y44" s="665"/>
      <c r="Z44" s="665"/>
      <c r="AA44" s="665"/>
      <c r="AB44" s="666"/>
      <c r="AC44" s="704"/>
      <c r="AE44" s="9" t="str">
        <f>N43</f>
        <v>□</v>
      </c>
      <c r="AH44" s="21"/>
      <c r="AI44" s="21"/>
      <c r="AJ44" s="21"/>
      <c r="AM44" s="43" t="s">
        <v>66</v>
      </c>
      <c r="AN44" s="43" t="s">
        <v>67</v>
      </c>
      <c r="AO44" s="45" t="s">
        <v>92</v>
      </c>
      <c r="AP44" s="45" t="s">
        <v>68</v>
      </c>
    </row>
    <row r="45" spans="2:42" ht="14.25" customHeight="1" x14ac:dyDescent="0.15">
      <c r="B45" s="306"/>
      <c r="C45" s="647" t="s">
        <v>582</v>
      </c>
      <c r="D45" s="648"/>
      <c r="E45" s="648"/>
      <c r="F45" s="648"/>
      <c r="G45" s="648"/>
      <c r="H45" s="649"/>
      <c r="I45" s="653" t="s">
        <v>559</v>
      </c>
      <c r="J45" s="681" t="s">
        <v>312</v>
      </c>
      <c r="K45" s="681"/>
      <c r="L45" s="336"/>
      <c r="M45" s="337"/>
      <c r="N45" s="678" t="s">
        <v>560</v>
      </c>
      <c r="O45" s="655" t="s">
        <v>313</v>
      </c>
      <c r="P45" s="655"/>
      <c r="Q45" s="313"/>
      <c r="R45" s="664"/>
      <c r="S45" s="665"/>
      <c r="T45" s="665"/>
      <c r="U45" s="665"/>
      <c r="V45" s="665"/>
      <c r="W45" s="665"/>
      <c r="X45" s="665"/>
      <c r="Y45" s="665"/>
      <c r="Z45" s="665"/>
      <c r="AA45" s="665"/>
      <c r="AB45" s="666"/>
      <c r="AC45" s="702"/>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x14ac:dyDescent="0.15">
      <c r="B46" s="306"/>
      <c r="C46" s="650"/>
      <c r="D46" s="651"/>
      <c r="E46" s="651"/>
      <c r="F46" s="651"/>
      <c r="G46" s="651"/>
      <c r="H46" s="652"/>
      <c r="I46" s="654"/>
      <c r="J46" s="715"/>
      <c r="K46" s="715"/>
      <c r="L46" s="331"/>
      <c r="M46" s="332"/>
      <c r="N46" s="679"/>
      <c r="O46" s="656"/>
      <c r="P46" s="656"/>
      <c r="Q46" s="316"/>
      <c r="R46" s="664"/>
      <c r="S46" s="665"/>
      <c r="T46" s="665"/>
      <c r="U46" s="665"/>
      <c r="V46" s="665"/>
      <c r="W46" s="665"/>
      <c r="X46" s="665"/>
      <c r="Y46" s="665"/>
      <c r="Z46" s="665"/>
      <c r="AA46" s="665"/>
      <c r="AB46" s="666"/>
      <c r="AC46" s="704"/>
      <c r="AE46" s="9" t="str">
        <f>N45</f>
        <v>□</v>
      </c>
      <c r="AH46" s="21"/>
      <c r="AI46" s="21"/>
      <c r="AJ46" s="21"/>
      <c r="AM46" s="43" t="s">
        <v>66</v>
      </c>
      <c r="AN46" s="43" t="s">
        <v>67</v>
      </c>
      <c r="AO46" s="45" t="s">
        <v>92</v>
      </c>
      <c r="AP46" s="45" t="s">
        <v>68</v>
      </c>
    </row>
    <row r="47" spans="2:42" ht="14.25" customHeight="1" x14ac:dyDescent="0.15">
      <c r="B47" s="325"/>
      <c r="C47" s="647" t="s">
        <v>583</v>
      </c>
      <c r="D47" s="648"/>
      <c r="E47" s="648"/>
      <c r="F47" s="648"/>
      <c r="G47" s="648"/>
      <c r="H47" s="649"/>
      <c r="I47" s="653" t="s">
        <v>559</v>
      </c>
      <c r="J47" s="681" t="s">
        <v>312</v>
      </c>
      <c r="K47" s="681"/>
      <c r="L47" s="336"/>
      <c r="M47" s="337"/>
      <c r="N47" s="678" t="s">
        <v>560</v>
      </c>
      <c r="O47" s="655" t="s">
        <v>313</v>
      </c>
      <c r="P47" s="655"/>
      <c r="Q47" s="313"/>
      <c r="R47" s="664"/>
      <c r="S47" s="665"/>
      <c r="T47" s="665"/>
      <c r="U47" s="665"/>
      <c r="V47" s="665"/>
      <c r="W47" s="665"/>
      <c r="X47" s="665"/>
      <c r="Y47" s="665"/>
      <c r="Z47" s="665"/>
      <c r="AA47" s="665"/>
      <c r="AB47" s="666"/>
      <c r="AC47" s="702"/>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x14ac:dyDescent="0.15">
      <c r="B48" s="326"/>
      <c r="C48" s="650"/>
      <c r="D48" s="651"/>
      <c r="E48" s="651"/>
      <c r="F48" s="651"/>
      <c r="G48" s="651"/>
      <c r="H48" s="652"/>
      <c r="I48" s="654"/>
      <c r="J48" s="715"/>
      <c r="K48" s="715"/>
      <c r="L48" s="331"/>
      <c r="M48" s="332"/>
      <c r="N48" s="679"/>
      <c r="O48" s="656"/>
      <c r="P48" s="656"/>
      <c r="Q48" s="316"/>
      <c r="R48" s="667"/>
      <c r="S48" s="668"/>
      <c r="T48" s="668"/>
      <c r="U48" s="668"/>
      <c r="V48" s="668"/>
      <c r="W48" s="668"/>
      <c r="X48" s="668"/>
      <c r="Y48" s="668"/>
      <c r="Z48" s="668"/>
      <c r="AA48" s="668"/>
      <c r="AB48" s="669"/>
      <c r="AC48" s="704"/>
      <c r="AE48" s="9" t="str">
        <f>N47</f>
        <v>□</v>
      </c>
      <c r="AH48" s="21"/>
      <c r="AI48" s="21"/>
      <c r="AJ48" s="21"/>
      <c r="AM48" s="43" t="s">
        <v>66</v>
      </c>
      <c r="AN48" s="43" t="s">
        <v>67</v>
      </c>
      <c r="AO48" s="45" t="s">
        <v>92</v>
      </c>
      <c r="AP48" s="45" t="s">
        <v>68</v>
      </c>
    </row>
    <row r="49" spans="2:57" ht="30.75" customHeight="1" x14ac:dyDescent="0.15">
      <c r="B49" s="722" t="s">
        <v>584</v>
      </c>
      <c r="C49" s="723"/>
      <c r="D49" s="723"/>
      <c r="E49" s="723"/>
      <c r="F49" s="723"/>
      <c r="G49" s="723"/>
      <c r="H49" s="724"/>
      <c r="I49" s="653" t="s">
        <v>559</v>
      </c>
      <c r="J49" s="681" t="s">
        <v>312</v>
      </c>
      <c r="K49" s="681"/>
      <c r="L49" s="336"/>
      <c r="M49" s="337"/>
      <c r="N49" s="678" t="s">
        <v>560</v>
      </c>
      <c r="O49" s="655" t="s">
        <v>313</v>
      </c>
      <c r="P49" s="655"/>
      <c r="Q49" s="313"/>
      <c r="R49" s="647" t="s">
        <v>585</v>
      </c>
      <c r="S49" s="648"/>
      <c r="T49" s="648"/>
      <c r="U49" s="648"/>
      <c r="V49" s="648"/>
      <c r="W49" s="648"/>
      <c r="X49" s="648"/>
      <c r="Y49" s="648"/>
      <c r="Z49" s="648"/>
      <c r="AA49" s="648"/>
      <c r="AB49" s="649"/>
      <c r="AC49" s="702"/>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x14ac:dyDescent="0.2">
      <c r="B50" s="725"/>
      <c r="C50" s="726"/>
      <c r="D50" s="726"/>
      <c r="E50" s="726"/>
      <c r="F50" s="726"/>
      <c r="G50" s="726"/>
      <c r="H50" s="727"/>
      <c r="I50" s="728"/>
      <c r="J50" s="729"/>
      <c r="K50" s="729"/>
      <c r="L50" s="338"/>
      <c r="M50" s="339"/>
      <c r="N50" s="718"/>
      <c r="O50" s="717"/>
      <c r="P50" s="717"/>
      <c r="Q50" s="327"/>
      <c r="R50" s="719"/>
      <c r="S50" s="720"/>
      <c r="T50" s="720"/>
      <c r="U50" s="720"/>
      <c r="V50" s="720"/>
      <c r="W50" s="720"/>
      <c r="X50" s="720"/>
      <c r="Y50" s="720"/>
      <c r="Z50" s="720"/>
      <c r="AA50" s="720"/>
      <c r="AB50" s="721"/>
      <c r="AC50" s="716"/>
      <c r="AE50" s="9" t="str">
        <f>N49</f>
        <v>□</v>
      </c>
      <c r="AH50" s="21"/>
      <c r="AI50" s="21"/>
      <c r="AJ50" s="21"/>
      <c r="AM50" s="43" t="s">
        <v>66</v>
      </c>
      <c r="AN50" s="43" t="s">
        <v>67</v>
      </c>
      <c r="AO50" s="45" t="s">
        <v>92</v>
      </c>
      <c r="AP50" s="45" t="s">
        <v>68</v>
      </c>
    </row>
    <row r="51" spans="2:57" ht="32.1" hidden="1" customHeight="1" thickBot="1" x14ac:dyDescent="0.2">
      <c r="B51" s="642" t="s">
        <v>77</v>
      </c>
      <c r="C51" s="643"/>
      <c r="D51" s="644"/>
      <c r="E51" s="644"/>
      <c r="F51" s="644"/>
      <c r="G51" s="644"/>
      <c r="H51" s="644"/>
      <c r="I51" s="645" t="s">
        <v>78</v>
      </c>
      <c r="J51" s="612"/>
      <c r="K51" s="612"/>
      <c r="L51" s="612"/>
      <c r="M51" s="612"/>
      <c r="N51" s="612"/>
      <c r="O51" s="612"/>
      <c r="P51" s="612"/>
      <c r="Q51" s="646"/>
      <c r="R51" s="645" t="s">
        <v>79</v>
      </c>
      <c r="S51" s="612"/>
      <c r="T51" s="612"/>
      <c r="U51" s="612"/>
      <c r="V51" s="612"/>
      <c r="W51" s="612"/>
      <c r="X51" s="612"/>
      <c r="Y51" s="612"/>
      <c r="Z51" s="612"/>
      <c r="AA51" s="612"/>
      <c r="AB51" s="646"/>
      <c r="AC51" s="22" t="s">
        <v>80</v>
      </c>
      <c r="AH51" s="21" t="s">
        <v>81</v>
      </c>
      <c r="AI51" s="21"/>
      <c r="AJ51" s="21" t="s">
        <v>82</v>
      </c>
    </row>
    <row r="52" spans="2:57" ht="21" customHeight="1" thickBot="1" x14ac:dyDescent="0.2">
      <c r="B52" s="310" t="s">
        <v>586</v>
      </c>
      <c r="C52" s="278"/>
      <c r="D52" s="279"/>
      <c r="E52" s="279"/>
      <c r="F52" s="279"/>
      <c r="G52" s="279"/>
      <c r="H52" s="279"/>
      <c r="I52" s="280"/>
      <c r="J52" s="280"/>
      <c r="K52" s="280"/>
      <c r="L52" s="280"/>
      <c r="M52" s="280"/>
      <c r="N52" s="280"/>
      <c r="O52" s="280"/>
      <c r="P52" s="280"/>
      <c r="Q52" s="280"/>
      <c r="R52" s="281"/>
      <c r="S52" s="281"/>
      <c r="T52" s="281"/>
      <c r="U52" s="281"/>
      <c r="V52" s="281"/>
      <c r="W52" s="281"/>
      <c r="X52" s="281"/>
      <c r="Y52" s="281"/>
      <c r="Z52" s="281"/>
      <c r="AA52" s="281"/>
      <c r="AB52" s="281"/>
      <c r="AC52" s="282"/>
    </row>
    <row r="53" spans="2:57" ht="21" customHeight="1" thickBot="1" x14ac:dyDescent="0.2">
      <c r="B53" s="23" t="s">
        <v>522</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400" t="s">
        <v>83</v>
      </c>
      <c r="C54" s="578"/>
      <c r="D54" s="427" t="s">
        <v>84</v>
      </c>
      <c r="E54" s="401"/>
      <c r="F54" s="401"/>
      <c r="G54" s="401"/>
      <c r="H54" s="428"/>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396"/>
      <c r="C55" s="397"/>
      <c r="D55" s="365"/>
      <c r="E55" s="366"/>
      <c r="F55" s="366"/>
      <c r="G55" s="366"/>
      <c r="H55" s="367"/>
      <c r="I55" s="36"/>
      <c r="J55" s="37"/>
      <c r="K55" s="38"/>
      <c r="L55" s="38"/>
      <c r="M55" s="38"/>
      <c r="N55" s="38"/>
      <c r="O55" s="37"/>
      <c r="P55" s="37"/>
      <c r="Q55" s="39"/>
      <c r="R55" s="40" t="s">
        <v>85</v>
      </c>
      <c r="S55" s="629" t="s">
        <v>86</v>
      </c>
      <c r="T55" s="629"/>
      <c r="U55" s="629"/>
      <c r="V55" s="629"/>
      <c r="W55" s="629"/>
      <c r="X55" s="629"/>
      <c r="Y55" s="629"/>
      <c r="Z55" s="629"/>
      <c r="AA55" s="629"/>
      <c r="AB55" s="630"/>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x14ac:dyDescent="0.15">
      <c r="B56" s="396"/>
      <c r="C56" s="397"/>
      <c r="D56" s="365"/>
      <c r="E56" s="366"/>
      <c r="F56" s="366"/>
      <c r="G56" s="366"/>
      <c r="H56" s="367"/>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x14ac:dyDescent="0.15">
      <c r="B57" s="396"/>
      <c r="C57" s="397"/>
      <c r="D57" s="365"/>
      <c r="E57" s="366"/>
      <c r="F57" s="366"/>
      <c r="G57" s="366"/>
      <c r="H57" s="367"/>
      <c r="I57" s="50" t="s">
        <v>70</v>
      </c>
      <c r="J57" s="375" t="s">
        <v>93</v>
      </c>
      <c r="K57" s="375"/>
      <c r="L57" s="375"/>
      <c r="M57" s="375"/>
      <c r="N57" s="375"/>
      <c r="O57" s="375"/>
      <c r="P57" s="375"/>
      <c r="Q57" s="376"/>
      <c r="R57" s="40" t="s">
        <v>547</v>
      </c>
      <c r="S57" s="49" t="s">
        <v>95</v>
      </c>
      <c r="T57" s="49"/>
      <c r="U57" s="49"/>
      <c r="V57" s="49"/>
      <c r="W57" s="49"/>
      <c r="X57" s="49"/>
      <c r="Y57" s="49"/>
      <c r="Z57" s="49"/>
      <c r="AA57" s="49"/>
      <c r="AB57" s="49"/>
      <c r="AC57" s="467"/>
      <c r="AF57" s="1" t="str">
        <f>+R58</f>
        <v>□</v>
      </c>
      <c r="AJ57" s="61"/>
      <c r="AL57" s="37" t="s">
        <v>96</v>
      </c>
      <c r="AM57" s="53" t="s">
        <v>541</v>
      </c>
      <c r="AN57" s="53" t="s">
        <v>542</v>
      </c>
      <c r="AO57" s="53" t="s">
        <v>543</v>
      </c>
      <c r="AP57" s="53" t="s">
        <v>544</v>
      </c>
      <c r="AQ57" s="53" t="s">
        <v>545</v>
      </c>
      <c r="AR57" s="53" t="s">
        <v>546</v>
      </c>
      <c r="AS57" s="53" t="s">
        <v>101</v>
      </c>
      <c r="AT57" s="46" t="s">
        <v>91</v>
      </c>
    </row>
    <row r="58" spans="2:57" ht="18" customHeight="1" x14ac:dyDescent="0.15">
      <c r="B58" s="396"/>
      <c r="C58" s="397"/>
      <c r="D58" s="365"/>
      <c r="E58" s="366"/>
      <c r="F58" s="366"/>
      <c r="G58" s="366"/>
      <c r="H58" s="367"/>
      <c r="I58" s="50" t="s">
        <v>102</v>
      </c>
      <c r="J58" s="375" t="s">
        <v>103</v>
      </c>
      <c r="K58" s="375"/>
      <c r="L58" s="375"/>
      <c r="M58" s="375"/>
      <c r="N58" s="375"/>
      <c r="O58" s="375"/>
      <c r="P58" s="375"/>
      <c r="Q58" s="376"/>
      <c r="R58" s="40" t="s">
        <v>547</v>
      </c>
      <c r="S58" s="49" t="s">
        <v>104</v>
      </c>
      <c r="T58" s="49"/>
      <c r="U58" s="49"/>
      <c r="V58" s="49"/>
      <c r="W58" s="49"/>
      <c r="X58" s="49"/>
      <c r="Y58" s="49"/>
      <c r="Z58" s="49"/>
      <c r="AA58" s="49"/>
      <c r="AB58" s="49"/>
      <c r="AC58" s="467"/>
      <c r="AF58" s="1" t="str">
        <f>+R59</f>
        <v>□</v>
      </c>
      <c r="AL58" s="37"/>
      <c r="AM58" s="43" t="s">
        <v>105</v>
      </c>
      <c r="AN58" s="43" t="s">
        <v>66</v>
      </c>
      <c r="AO58" s="43" t="s">
        <v>67</v>
      </c>
      <c r="AP58" s="43" t="s">
        <v>67</v>
      </c>
      <c r="AQ58" s="43" t="s">
        <v>67</v>
      </c>
      <c r="AR58" s="43" t="s">
        <v>67</v>
      </c>
      <c r="AS58" s="45" t="s">
        <v>92</v>
      </c>
      <c r="AT58" s="45" t="s">
        <v>68</v>
      </c>
    </row>
    <row r="59" spans="2:57" ht="18" customHeight="1" x14ac:dyDescent="0.15">
      <c r="B59" s="396"/>
      <c r="C59" s="397"/>
      <c r="D59" s="365"/>
      <c r="E59" s="366"/>
      <c r="F59" s="366"/>
      <c r="G59" s="366"/>
      <c r="H59" s="367"/>
      <c r="I59" s="54"/>
      <c r="J59" s="51"/>
      <c r="K59" s="55"/>
      <c r="L59" s="51"/>
      <c r="M59" s="51"/>
      <c r="N59" s="51"/>
      <c r="O59" s="51"/>
      <c r="P59" s="51"/>
      <c r="Q59" s="52"/>
      <c r="R59" s="40" t="s">
        <v>106</v>
      </c>
      <c r="S59" s="49" t="s">
        <v>107</v>
      </c>
      <c r="T59" s="49"/>
      <c r="U59" s="49"/>
      <c r="V59" s="49"/>
      <c r="W59" s="49"/>
      <c r="X59" s="49"/>
      <c r="Y59" s="49"/>
      <c r="Z59" s="49"/>
      <c r="AA59" s="49"/>
      <c r="AB59" s="49"/>
      <c r="AC59" s="467"/>
    </row>
    <row r="60" spans="2:57" ht="23.25" customHeight="1" x14ac:dyDescent="0.15">
      <c r="B60" s="396"/>
      <c r="C60" s="397"/>
      <c r="D60" s="365"/>
      <c r="E60" s="366"/>
      <c r="F60" s="366"/>
      <c r="G60" s="366"/>
      <c r="H60" s="367"/>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396"/>
      <c r="C61" s="397"/>
      <c r="D61" s="35"/>
      <c r="E61" s="362" t="s">
        <v>17</v>
      </c>
      <c r="F61" s="363"/>
      <c r="G61" s="363"/>
      <c r="H61" s="364"/>
      <c r="I61" s="57" t="s">
        <v>108</v>
      </c>
      <c r="J61" s="58" t="s">
        <v>109</v>
      </c>
      <c r="K61" s="58"/>
      <c r="L61" s="58"/>
      <c r="M61" s="58"/>
      <c r="N61" s="58"/>
      <c r="O61" s="58"/>
      <c r="P61" s="58"/>
      <c r="Q61" s="59"/>
      <c r="R61" s="635" t="s">
        <v>110</v>
      </c>
      <c r="S61" s="636"/>
      <c r="T61" s="636"/>
      <c r="U61" s="636"/>
      <c r="V61" s="636"/>
      <c r="W61" s="636"/>
      <c r="X61" s="636"/>
      <c r="Y61" s="636"/>
      <c r="Z61" s="636"/>
      <c r="AA61" s="636"/>
      <c r="AB61" s="637"/>
      <c r="AC61" s="466"/>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x14ac:dyDescent="0.15">
      <c r="B62" s="396"/>
      <c r="C62" s="397"/>
      <c r="D62" s="35"/>
      <c r="E62" s="365"/>
      <c r="F62" s="366"/>
      <c r="G62" s="366"/>
      <c r="H62" s="367"/>
      <c r="I62" s="63" t="s">
        <v>116</v>
      </c>
      <c r="J62" s="375" t="s">
        <v>117</v>
      </c>
      <c r="K62" s="375"/>
      <c r="L62" s="375"/>
      <c r="M62" s="375"/>
      <c r="N62" s="375"/>
      <c r="O62" s="375"/>
      <c r="P62" s="375"/>
      <c r="Q62" s="376"/>
      <c r="R62" s="394" t="s">
        <v>118</v>
      </c>
      <c r="S62" s="395"/>
      <c r="T62" s="395"/>
      <c r="U62" s="395"/>
      <c r="V62" s="395"/>
      <c r="W62" s="395"/>
      <c r="X62" s="395"/>
      <c r="Y62" s="65"/>
      <c r="Z62" s="65"/>
      <c r="AA62" s="49" t="s">
        <v>119</v>
      </c>
      <c r="AB62" s="49"/>
      <c r="AC62" s="467"/>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x14ac:dyDescent="0.15">
      <c r="B63" s="396"/>
      <c r="C63" s="397"/>
      <c r="D63" s="35"/>
      <c r="E63" s="368"/>
      <c r="F63" s="369"/>
      <c r="G63" s="369"/>
      <c r="H63" s="370"/>
      <c r="I63" s="66" t="s">
        <v>106</v>
      </c>
      <c r="J63" s="377" t="s">
        <v>120</v>
      </c>
      <c r="K63" s="377"/>
      <c r="L63" s="377"/>
      <c r="M63" s="377"/>
      <c r="N63" s="377"/>
      <c r="O63" s="377"/>
      <c r="P63" s="377"/>
      <c r="Q63" s="431"/>
      <c r="R63" s="413" t="s">
        <v>121</v>
      </c>
      <c r="S63" s="414"/>
      <c r="T63" s="414"/>
      <c r="U63" s="414"/>
      <c r="V63" s="414"/>
      <c r="W63" s="414"/>
      <c r="X63" s="414"/>
      <c r="Y63" s="69"/>
      <c r="Z63" s="69"/>
      <c r="AA63" s="70" t="s">
        <v>119</v>
      </c>
      <c r="AB63" s="70"/>
      <c r="AC63" s="474"/>
      <c r="AE63" s="1" t="str">
        <f>+I63</f>
        <v>□</v>
      </c>
      <c r="AF63" s="1">
        <f>+Z63</f>
        <v>0</v>
      </c>
      <c r="AJ63" s="43" t="str">
        <f>IF(AF61=1,IF(AF63=0,"◎無段",IF(AF63&gt;5,"◆未達","●範囲内")),"■未答")</f>
        <v>■未答</v>
      </c>
    </row>
    <row r="64" spans="2:57" ht="20.100000000000001" customHeight="1" x14ac:dyDescent="0.15">
      <c r="B64" s="396"/>
      <c r="C64" s="397"/>
      <c r="D64" s="71"/>
      <c r="E64" s="550" t="s">
        <v>18</v>
      </c>
      <c r="F64" s="371"/>
      <c r="G64" s="371"/>
      <c r="H64" s="551"/>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396"/>
      <c r="C65" s="397"/>
      <c r="D65" s="71"/>
      <c r="E65" s="550" t="s">
        <v>19</v>
      </c>
      <c r="F65" s="371"/>
      <c r="G65" s="371"/>
      <c r="H65" s="551"/>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396"/>
      <c r="C66" s="397"/>
      <c r="D66" s="71"/>
      <c r="E66" s="454" t="s">
        <v>20</v>
      </c>
      <c r="F66" s="362"/>
      <c r="G66" s="362"/>
      <c r="H66" s="640"/>
      <c r="I66" s="58"/>
      <c r="J66" s="58"/>
      <c r="K66" s="58"/>
      <c r="L66" s="58"/>
      <c r="M66" s="58"/>
      <c r="N66" s="58"/>
      <c r="O66" s="58"/>
      <c r="P66" s="58"/>
      <c r="Q66" s="59"/>
      <c r="R66" s="78"/>
      <c r="S66" s="79"/>
      <c r="T66" s="79"/>
      <c r="U66" s="79"/>
      <c r="V66" s="79"/>
      <c r="W66" s="79"/>
      <c r="X66" s="79"/>
      <c r="Y66" s="79"/>
      <c r="Z66" s="79"/>
      <c r="AA66" s="79"/>
      <c r="AB66" s="80" t="s">
        <v>110</v>
      </c>
      <c r="AC66" s="525"/>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x14ac:dyDescent="0.15">
      <c r="B67" s="396"/>
      <c r="C67" s="397"/>
      <c r="D67" s="71"/>
      <c r="E67" s="71"/>
      <c r="F67" s="371" t="s">
        <v>126</v>
      </c>
      <c r="G67" s="549"/>
      <c r="H67" s="538"/>
      <c r="I67" s="63" t="s">
        <v>102</v>
      </c>
      <c r="J67" s="37" t="s">
        <v>109</v>
      </c>
      <c r="K67" s="37"/>
      <c r="L67" s="37"/>
      <c r="M67" s="37"/>
      <c r="N67" s="37"/>
      <c r="O67" s="37"/>
      <c r="P67" s="37"/>
      <c r="Q67" s="39"/>
      <c r="R67" s="394" t="s">
        <v>127</v>
      </c>
      <c r="S67" s="395"/>
      <c r="T67" s="395"/>
      <c r="U67" s="395"/>
      <c r="V67" s="395"/>
      <c r="W67" s="395"/>
      <c r="X67" s="378"/>
      <c r="Y67" s="378"/>
      <c r="Z67" s="378"/>
      <c r="AA67" s="49" t="s">
        <v>128</v>
      </c>
      <c r="AB67" s="81"/>
      <c r="AC67" s="525"/>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x14ac:dyDescent="0.15">
      <c r="B68" s="396"/>
      <c r="C68" s="397"/>
      <c r="D68" s="71"/>
      <c r="E68" s="71"/>
      <c r="F68" s="371" t="s">
        <v>129</v>
      </c>
      <c r="G68" s="549"/>
      <c r="H68" s="538"/>
      <c r="I68" s="63" t="s">
        <v>106</v>
      </c>
      <c r="J68" s="37" t="s">
        <v>130</v>
      </c>
      <c r="K68" s="38"/>
      <c r="L68" s="38"/>
      <c r="M68" s="38"/>
      <c r="N68" s="38"/>
      <c r="O68" s="37"/>
      <c r="P68" s="37"/>
      <c r="Q68" s="39"/>
      <c r="R68" s="394" t="s">
        <v>131</v>
      </c>
      <c r="S68" s="395"/>
      <c r="T68" s="395"/>
      <c r="U68" s="395"/>
      <c r="V68" s="395"/>
      <c r="W68" s="395"/>
      <c r="X68" s="378"/>
      <c r="Y68" s="378"/>
      <c r="Z68" s="378"/>
      <c r="AA68" s="49" t="s">
        <v>132</v>
      </c>
      <c r="AB68" s="81"/>
      <c r="AC68" s="525"/>
      <c r="AE68" s="1" t="str">
        <f>+I69</f>
        <v>□</v>
      </c>
      <c r="AF68" s="1">
        <f>+X68</f>
        <v>0</v>
      </c>
      <c r="AJ68" s="43" t="str">
        <f>IF(AF68=0,"◆母数なし",IF(AF67=0,"■未答",IF((AF67/AF68)&lt;0.5,"●1/2以下","◆1/2超過")))</f>
        <v>◆母数なし</v>
      </c>
    </row>
    <row r="69" spans="2:57" ht="36" customHeight="1" x14ac:dyDescent="0.15">
      <c r="B69" s="396"/>
      <c r="C69" s="397"/>
      <c r="D69" s="71"/>
      <c r="E69" s="71"/>
      <c r="F69" s="371" t="s">
        <v>133</v>
      </c>
      <c r="G69" s="549"/>
      <c r="H69" s="538"/>
      <c r="I69" s="63" t="s">
        <v>134</v>
      </c>
      <c r="J69" s="37" t="s">
        <v>135</v>
      </c>
      <c r="K69" s="38"/>
      <c r="L69" s="38"/>
      <c r="M69" s="38"/>
      <c r="N69" s="38"/>
      <c r="O69" s="37"/>
      <c r="P69" s="37"/>
      <c r="Q69" s="39"/>
      <c r="R69" s="394" t="s">
        <v>136</v>
      </c>
      <c r="S69" s="395"/>
      <c r="T69" s="395"/>
      <c r="U69" s="395"/>
      <c r="V69" s="395"/>
      <c r="W69" s="395"/>
      <c r="X69" s="378"/>
      <c r="Y69" s="378"/>
      <c r="Z69" s="378"/>
      <c r="AA69" s="49" t="s">
        <v>137</v>
      </c>
      <c r="AB69" s="81"/>
      <c r="AC69" s="525"/>
      <c r="AF69" s="1">
        <f>+X69</f>
        <v>0</v>
      </c>
      <c r="AJ69" s="43" t="str">
        <f>IF(AF69=0,"■未答",IF(AF69&lt;1500,"◆1500未満","●1500以上"))</f>
        <v>■未答</v>
      </c>
    </row>
    <row r="70" spans="2:57" ht="42" customHeight="1" x14ac:dyDescent="0.15">
      <c r="B70" s="396"/>
      <c r="C70" s="397"/>
      <c r="D70" s="71"/>
      <c r="E70" s="71"/>
      <c r="F70" s="371" t="s">
        <v>138</v>
      </c>
      <c r="G70" s="549"/>
      <c r="H70" s="538"/>
      <c r="I70" s="37"/>
      <c r="J70" s="37"/>
      <c r="K70" s="37"/>
      <c r="L70" s="37"/>
      <c r="M70" s="37"/>
      <c r="N70" s="37"/>
      <c r="O70" s="37"/>
      <c r="P70" s="37"/>
      <c r="Q70" s="39"/>
      <c r="R70" s="394" t="s">
        <v>139</v>
      </c>
      <c r="S70" s="395"/>
      <c r="T70" s="395"/>
      <c r="U70" s="395"/>
      <c r="V70" s="395"/>
      <c r="W70" s="395"/>
      <c r="X70" s="82" t="s">
        <v>123</v>
      </c>
      <c r="Y70" s="64" t="s">
        <v>140</v>
      </c>
      <c r="Z70" s="82" t="s">
        <v>141</v>
      </c>
      <c r="AA70" s="49" t="s">
        <v>142</v>
      </c>
      <c r="AB70" s="81"/>
      <c r="AC70" s="525"/>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x14ac:dyDescent="0.15">
      <c r="B71" s="396"/>
      <c r="C71" s="397"/>
      <c r="D71" s="71"/>
      <c r="E71" s="84"/>
      <c r="F71" s="371" t="s">
        <v>143</v>
      </c>
      <c r="G71" s="549"/>
      <c r="H71" s="538"/>
      <c r="I71" s="85"/>
      <c r="J71" s="85"/>
      <c r="K71" s="85"/>
      <c r="L71" s="85"/>
      <c r="M71" s="85"/>
      <c r="N71" s="85"/>
      <c r="O71" s="85"/>
      <c r="P71" s="85"/>
      <c r="Q71" s="86"/>
      <c r="R71" s="672"/>
      <c r="S71" s="489"/>
      <c r="T71" s="489"/>
      <c r="U71" s="489"/>
      <c r="V71" s="489"/>
      <c r="W71" s="489"/>
      <c r="X71" s="89"/>
      <c r="Y71" s="88"/>
      <c r="Z71" s="89"/>
      <c r="AA71" s="88"/>
      <c r="AB71" s="90"/>
      <c r="AC71" s="525"/>
      <c r="AF71" s="1" t="str">
        <f>+Z70</f>
        <v>□</v>
      </c>
      <c r="AM71" s="43" t="s">
        <v>66</v>
      </c>
      <c r="AN71" s="43" t="s">
        <v>67</v>
      </c>
      <c r="AO71" s="45" t="s">
        <v>92</v>
      </c>
      <c r="AP71" s="45" t="s">
        <v>68</v>
      </c>
    </row>
    <row r="72" spans="2:57" ht="12" customHeight="1" x14ac:dyDescent="0.15">
      <c r="B72" s="396"/>
      <c r="C72" s="397"/>
      <c r="D72" s="35"/>
      <c r="E72" s="362" t="s">
        <v>21</v>
      </c>
      <c r="F72" s="363"/>
      <c r="G72" s="363"/>
      <c r="H72" s="364"/>
      <c r="I72" s="58"/>
      <c r="J72" s="58"/>
      <c r="K72" s="58"/>
      <c r="L72" s="58"/>
      <c r="M72" s="58"/>
      <c r="N72" s="58"/>
      <c r="O72" s="58"/>
      <c r="P72" s="58"/>
      <c r="Q72" s="59"/>
      <c r="R72" s="91"/>
      <c r="S72" s="92"/>
      <c r="T72" s="92"/>
      <c r="U72" s="92"/>
      <c r="V72" s="92"/>
      <c r="W72" s="92"/>
      <c r="X72" s="93"/>
      <c r="Y72" s="92"/>
      <c r="Z72" s="93"/>
      <c r="AA72" s="92"/>
      <c r="AB72" s="80" t="s">
        <v>110</v>
      </c>
      <c r="AC72" s="466"/>
    </row>
    <row r="73" spans="2:57" ht="15.95" customHeight="1" x14ac:dyDescent="0.15">
      <c r="B73" s="396"/>
      <c r="C73" s="397"/>
      <c r="D73" s="35"/>
      <c r="E73" s="365"/>
      <c r="F73" s="366"/>
      <c r="G73" s="366"/>
      <c r="H73" s="367"/>
      <c r="I73" s="63" t="s">
        <v>144</v>
      </c>
      <c r="J73" s="37" t="s">
        <v>109</v>
      </c>
      <c r="K73" s="37"/>
      <c r="L73" s="37"/>
      <c r="M73" s="37"/>
      <c r="N73" s="37"/>
      <c r="O73" s="37"/>
      <c r="P73" s="37"/>
      <c r="Q73" s="39"/>
      <c r="R73" s="40" t="s">
        <v>123</v>
      </c>
      <c r="S73" s="465" t="s">
        <v>145</v>
      </c>
      <c r="T73" s="465"/>
      <c r="U73" s="465"/>
      <c r="V73" s="395" t="s">
        <v>146</v>
      </c>
      <c r="W73" s="395"/>
      <c r="X73" s="395"/>
      <c r="Y73" s="395"/>
      <c r="Z73" s="490"/>
      <c r="AA73" s="490"/>
      <c r="AB73" s="81" t="s">
        <v>147</v>
      </c>
      <c r="AC73" s="467"/>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x14ac:dyDescent="0.15">
      <c r="B74" s="396"/>
      <c r="C74" s="397"/>
      <c r="D74" s="35"/>
      <c r="E74" s="365"/>
      <c r="F74" s="366"/>
      <c r="G74" s="366"/>
      <c r="H74" s="367"/>
      <c r="I74" s="94"/>
      <c r="J74" s="95"/>
      <c r="K74" s="95"/>
      <c r="L74" s="95"/>
      <c r="M74" s="95"/>
      <c r="N74" s="95"/>
      <c r="O74" s="95"/>
      <c r="P74" s="95"/>
      <c r="Q74" s="96"/>
      <c r="R74" s="48"/>
      <c r="S74" s="97"/>
      <c r="T74" s="97"/>
      <c r="U74" s="97"/>
      <c r="V74" s="98"/>
      <c r="W74" s="98"/>
      <c r="X74" s="98"/>
      <c r="Y74" s="98"/>
      <c r="Z74" s="97"/>
      <c r="AA74" s="97"/>
      <c r="AB74" s="99"/>
      <c r="AC74" s="467"/>
      <c r="AE74" s="1" t="str">
        <f>+I75</f>
        <v>□</v>
      </c>
      <c r="AL74" s="37"/>
      <c r="AM74" s="43" t="s">
        <v>65</v>
      </c>
      <c r="AN74" s="43" t="s">
        <v>66</v>
      </c>
      <c r="AO74" s="43" t="s">
        <v>67</v>
      </c>
      <c r="AP74" s="45" t="s">
        <v>92</v>
      </c>
      <c r="AQ74" s="45" t="s">
        <v>68</v>
      </c>
    </row>
    <row r="75" spans="2:57" ht="15.95" customHeight="1" x14ac:dyDescent="0.15">
      <c r="B75" s="396"/>
      <c r="C75" s="397"/>
      <c r="D75" s="35"/>
      <c r="E75" s="365"/>
      <c r="F75" s="366"/>
      <c r="G75" s="366"/>
      <c r="H75" s="367"/>
      <c r="I75" s="63" t="s">
        <v>106</v>
      </c>
      <c r="J75" s="375" t="s">
        <v>117</v>
      </c>
      <c r="K75" s="375"/>
      <c r="L75" s="375"/>
      <c r="M75" s="375"/>
      <c r="N75" s="375"/>
      <c r="O75" s="375"/>
      <c r="P75" s="375"/>
      <c r="Q75" s="376"/>
      <c r="R75" s="673" t="s">
        <v>148</v>
      </c>
      <c r="S75" s="629" t="s">
        <v>149</v>
      </c>
      <c r="T75" s="629"/>
      <c r="U75" s="629"/>
      <c r="V75" s="395" t="s">
        <v>150</v>
      </c>
      <c r="W75" s="395"/>
      <c r="X75" s="395"/>
      <c r="Y75" s="395"/>
      <c r="Z75" s="490"/>
      <c r="AA75" s="490"/>
      <c r="AB75" s="81" t="s">
        <v>151</v>
      </c>
      <c r="AC75" s="467"/>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396"/>
      <c r="C76" s="397"/>
      <c r="D76" s="71"/>
      <c r="E76" s="365"/>
      <c r="F76" s="366"/>
      <c r="G76" s="366"/>
      <c r="H76" s="367"/>
      <c r="I76" s="63" t="s">
        <v>152</v>
      </c>
      <c r="J76" s="375" t="s">
        <v>120</v>
      </c>
      <c r="K76" s="375"/>
      <c r="L76" s="375"/>
      <c r="M76" s="375"/>
      <c r="N76" s="375"/>
      <c r="O76" s="375"/>
      <c r="P76" s="375"/>
      <c r="Q76" s="376"/>
      <c r="R76" s="673"/>
      <c r="S76" s="629"/>
      <c r="T76" s="629"/>
      <c r="U76" s="629"/>
      <c r="V76" s="395" t="s">
        <v>153</v>
      </c>
      <c r="W76" s="395"/>
      <c r="X76" s="395"/>
      <c r="Y76" s="395"/>
      <c r="Z76" s="490"/>
      <c r="AA76" s="490"/>
      <c r="AB76" s="81" t="s">
        <v>154</v>
      </c>
      <c r="AC76" s="467"/>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396"/>
      <c r="C77" s="397"/>
      <c r="D77" s="71"/>
      <c r="E77" s="368"/>
      <c r="F77" s="369"/>
      <c r="G77" s="369"/>
      <c r="H77" s="370"/>
      <c r="I77" s="100"/>
      <c r="J77" s="101"/>
      <c r="K77" s="100"/>
      <c r="L77" s="100"/>
      <c r="M77" s="100"/>
      <c r="N77" s="100"/>
      <c r="O77" s="101"/>
      <c r="P77" s="101"/>
      <c r="Q77" s="102"/>
      <c r="R77" s="103"/>
      <c r="S77" s="104"/>
      <c r="T77" s="104"/>
      <c r="U77" s="104"/>
      <c r="V77" s="88"/>
      <c r="W77" s="88"/>
      <c r="X77" s="88"/>
      <c r="Y77" s="88"/>
      <c r="Z77" s="88"/>
      <c r="AA77" s="88"/>
      <c r="AB77" s="90"/>
      <c r="AC77" s="474"/>
      <c r="AL77" s="49"/>
      <c r="BE77" s="49"/>
    </row>
    <row r="78" spans="2:57" ht="16.5" customHeight="1" x14ac:dyDescent="0.15">
      <c r="B78" s="396"/>
      <c r="C78" s="397"/>
      <c r="D78" s="71"/>
      <c r="E78" s="362" t="s">
        <v>22</v>
      </c>
      <c r="F78" s="363"/>
      <c r="G78" s="363"/>
      <c r="H78" s="364"/>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x14ac:dyDescent="0.15">
      <c r="B79" s="396"/>
      <c r="C79" s="397"/>
      <c r="D79" s="71"/>
      <c r="E79" s="365"/>
      <c r="F79" s="366"/>
      <c r="G79" s="366"/>
      <c r="H79" s="367"/>
      <c r="I79" s="94"/>
      <c r="J79" s="37"/>
      <c r="K79" s="38"/>
      <c r="L79" s="38"/>
      <c r="M79" s="38"/>
      <c r="N79" s="38"/>
      <c r="O79" s="37"/>
      <c r="P79" s="37"/>
      <c r="Q79" s="39"/>
      <c r="R79" s="627" t="s">
        <v>155</v>
      </c>
      <c r="S79" s="628"/>
      <c r="T79" s="628"/>
      <c r="U79" s="82" t="s">
        <v>94</v>
      </c>
      <c r="V79" s="628" t="s">
        <v>145</v>
      </c>
      <c r="W79" s="628"/>
      <c r="X79" s="82" t="s">
        <v>156</v>
      </c>
      <c r="Y79" s="111" t="s">
        <v>157</v>
      </c>
      <c r="Z79" s="111"/>
      <c r="AA79" s="111"/>
      <c r="AB79" s="112"/>
      <c r="AC79" s="467"/>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x14ac:dyDescent="0.15">
      <c r="B80" s="396"/>
      <c r="C80" s="397"/>
      <c r="D80" s="71"/>
      <c r="E80" s="365"/>
      <c r="F80" s="366"/>
      <c r="G80" s="366"/>
      <c r="H80" s="367"/>
      <c r="I80" s="63" t="s">
        <v>70</v>
      </c>
      <c r="J80" s="37" t="s">
        <v>109</v>
      </c>
      <c r="K80" s="37"/>
      <c r="L80" s="37"/>
      <c r="M80" s="38"/>
      <c r="N80" s="38"/>
      <c r="O80" s="37"/>
      <c r="P80" s="37"/>
      <c r="Q80" s="39"/>
      <c r="R80" s="534" t="s">
        <v>159</v>
      </c>
      <c r="S80" s="535"/>
      <c r="T80" s="535"/>
      <c r="U80" s="82" t="s">
        <v>160</v>
      </c>
      <c r="V80" s="535" t="s">
        <v>161</v>
      </c>
      <c r="W80" s="535"/>
      <c r="X80" s="82" t="s">
        <v>106</v>
      </c>
      <c r="Y80" s="535" t="s">
        <v>162</v>
      </c>
      <c r="Z80" s="535"/>
      <c r="AA80" s="82" t="s">
        <v>123</v>
      </c>
      <c r="AB80" s="114" t="s">
        <v>163</v>
      </c>
      <c r="AC80" s="467"/>
      <c r="AE80" s="1" t="str">
        <f>+I82</f>
        <v>□</v>
      </c>
      <c r="AH80" s="113" t="s">
        <v>164</v>
      </c>
      <c r="AJ80" s="45" t="str">
        <f>IF(U80&amp;X80&amp;AA80="■□□","手すり",IF(U80&amp;X80&amp;AA80="□■□","手すり",IF(U80&amp;X80&amp;AA80="□□■","無し",IF(U80&amp;X80&amp;AA80="□□□","■未答","▼矛盾"))))</f>
        <v>■未答</v>
      </c>
      <c r="AL80" s="49"/>
      <c r="BE80" s="49"/>
    </row>
    <row r="81" spans="2:61" ht="26.1" customHeight="1" x14ac:dyDescent="0.15">
      <c r="B81" s="396"/>
      <c r="C81" s="397"/>
      <c r="D81" s="71"/>
      <c r="E81" s="365"/>
      <c r="F81" s="366"/>
      <c r="G81" s="366"/>
      <c r="H81" s="367"/>
      <c r="I81" s="63" t="s">
        <v>72</v>
      </c>
      <c r="J81" s="37" t="s">
        <v>165</v>
      </c>
      <c r="K81" s="37"/>
      <c r="L81" s="37"/>
      <c r="M81" s="37"/>
      <c r="N81" s="37"/>
      <c r="O81" s="37"/>
      <c r="P81" s="37"/>
      <c r="Q81" s="39"/>
      <c r="R81" s="536" t="s">
        <v>166</v>
      </c>
      <c r="S81" s="537"/>
      <c r="T81" s="537"/>
      <c r="U81" s="115" t="s">
        <v>123</v>
      </c>
      <c r="V81" s="116" t="s">
        <v>163</v>
      </c>
      <c r="W81" s="115" t="s">
        <v>123</v>
      </c>
      <c r="X81" s="116" t="s">
        <v>167</v>
      </c>
      <c r="Y81" s="115" t="s">
        <v>141</v>
      </c>
      <c r="Z81" s="116" t="s">
        <v>168</v>
      </c>
      <c r="AA81" s="116"/>
      <c r="AB81" s="117"/>
      <c r="AC81" s="467"/>
      <c r="AE81" s="1" t="str">
        <f>+I83</f>
        <v>□</v>
      </c>
      <c r="AH81" s="113" t="s">
        <v>169</v>
      </c>
      <c r="AJ81" s="45" t="str">
        <f>IF(U81&amp;W81&amp;Y81="■□□",0,IF(U81&amp;W81&amp;Y81="□■□",1,IF(U81&amp;W81&amp;Y81="□□■",2,IF(U81&amp;W81&amp;Y81="□□□","■未答","▼矛盾"))))</f>
        <v>■未答</v>
      </c>
    </row>
    <row r="82" spans="2:61" ht="30" customHeight="1" x14ac:dyDescent="0.15">
      <c r="B82" s="396"/>
      <c r="C82" s="397"/>
      <c r="D82" s="71"/>
      <c r="E82" s="71"/>
      <c r="F82" s="371" t="s">
        <v>23</v>
      </c>
      <c r="G82" s="549"/>
      <c r="H82" s="538"/>
      <c r="I82" s="63" t="s">
        <v>160</v>
      </c>
      <c r="J82" s="375" t="s">
        <v>170</v>
      </c>
      <c r="K82" s="375"/>
      <c r="L82" s="375"/>
      <c r="M82" s="375"/>
      <c r="N82" s="375"/>
      <c r="O82" s="375"/>
      <c r="P82" s="375"/>
      <c r="Q82" s="376"/>
      <c r="R82" s="633" t="s">
        <v>171</v>
      </c>
      <c r="S82" s="634"/>
      <c r="T82" s="634"/>
      <c r="U82" s="632" t="s">
        <v>172</v>
      </c>
      <c r="V82" s="632"/>
      <c r="W82" s="119"/>
      <c r="X82" s="120" t="s">
        <v>173</v>
      </c>
      <c r="Y82" s="118" t="s">
        <v>174</v>
      </c>
      <c r="Z82" s="119"/>
      <c r="AA82" s="120" t="s">
        <v>175</v>
      </c>
      <c r="AB82" s="121"/>
      <c r="AC82" s="467"/>
      <c r="AE82" s="122"/>
      <c r="AF82" s="123"/>
      <c r="AG82" s="123"/>
      <c r="AH82" s="123"/>
      <c r="AI82" s="123"/>
      <c r="AJ82" s="124" t="str">
        <f>IF(U79="■",V79,"")</f>
        <v/>
      </c>
    </row>
    <row r="83" spans="2:61" ht="30" customHeight="1" x14ac:dyDescent="0.15">
      <c r="B83" s="396"/>
      <c r="C83" s="397"/>
      <c r="D83" s="71"/>
      <c r="E83" s="71"/>
      <c r="F83" s="371" t="s">
        <v>24</v>
      </c>
      <c r="G83" s="549"/>
      <c r="H83" s="538"/>
      <c r="I83" s="63" t="s">
        <v>106</v>
      </c>
      <c r="J83" s="375" t="s">
        <v>176</v>
      </c>
      <c r="K83" s="375"/>
      <c r="L83" s="375"/>
      <c r="M83" s="375"/>
      <c r="N83" s="375"/>
      <c r="O83" s="375"/>
      <c r="P83" s="375"/>
      <c r="Q83" s="376"/>
      <c r="R83" s="633" t="s">
        <v>177</v>
      </c>
      <c r="S83" s="634"/>
      <c r="T83" s="634"/>
      <c r="U83" s="634"/>
      <c r="V83" s="634"/>
      <c r="W83" s="634"/>
      <c r="X83" s="634"/>
      <c r="Y83" s="671"/>
      <c r="Z83" s="671"/>
      <c r="AA83" s="120" t="s">
        <v>178</v>
      </c>
      <c r="AB83" s="121"/>
      <c r="AC83" s="467"/>
      <c r="AD83" s="9"/>
      <c r="AE83" s="125"/>
      <c r="AF83" s="126"/>
      <c r="AG83" s="126">
        <f>+Y83</f>
        <v>0</v>
      </c>
      <c r="AH83" s="126"/>
      <c r="AI83" s="126">
        <f>+Y84</f>
        <v>0</v>
      </c>
      <c r="AJ83" s="127" t="str">
        <f>IF(X79="■",Y79,"")</f>
        <v/>
      </c>
    </row>
    <row r="84" spans="2:61" ht="26.1" customHeight="1" x14ac:dyDescent="0.15">
      <c r="B84" s="396"/>
      <c r="C84" s="397"/>
      <c r="D84" s="71"/>
      <c r="E84" s="71"/>
      <c r="F84" s="362" t="s">
        <v>25</v>
      </c>
      <c r="G84" s="363"/>
      <c r="H84" s="364"/>
      <c r="I84" s="94"/>
      <c r="J84" s="37"/>
      <c r="K84" s="38"/>
      <c r="L84" s="38"/>
      <c r="M84" s="38"/>
      <c r="N84" s="38"/>
      <c r="O84" s="37"/>
      <c r="P84" s="37"/>
      <c r="Q84" s="39"/>
      <c r="R84" s="633" t="s">
        <v>179</v>
      </c>
      <c r="S84" s="634"/>
      <c r="T84" s="634"/>
      <c r="U84" s="634"/>
      <c r="V84" s="634"/>
      <c r="W84" s="634"/>
      <c r="X84" s="634"/>
      <c r="Y84" s="671"/>
      <c r="Z84" s="671"/>
      <c r="AA84" s="120" t="s">
        <v>147</v>
      </c>
      <c r="AB84" s="121"/>
      <c r="AC84" s="467"/>
      <c r="AD84" s="9"/>
      <c r="AE84" s="128"/>
      <c r="AF84" s="129"/>
      <c r="AG84" s="130">
        <f>+Y85</f>
        <v>0</v>
      </c>
      <c r="AH84" s="131">
        <f>+W82</f>
        <v>0</v>
      </c>
      <c r="AI84" s="132"/>
      <c r="AJ84" s="133"/>
    </row>
    <row r="85" spans="2:61" ht="26.1" customHeight="1" x14ac:dyDescent="0.15">
      <c r="B85" s="396"/>
      <c r="C85" s="397"/>
      <c r="D85" s="71"/>
      <c r="E85" s="71"/>
      <c r="F85" s="365"/>
      <c r="G85" s="366"/>
      <c r="H85" s="367"/>
      <c r="I85" s="37"/>
      <c r="J85" s="37"/>
      <c r="K85" s="37"/>
      <c r="L85" s="37"/>
      <c r="M85" s="37"/>
      <c r="N85" s="37"/>
      <c r="O85" s="37"/>
      <c r="P85" s="37"/>
      <c r="Q85" s="39"/>
      <c r="R85" s="633" t="s">
        <v>180</v>
      </c>
      <c r="S85" s="634"/>
      <c r="T85" s="634"/>
      <c r="U85" s="634"/>
      <c r="V85" s="634"/>
      <c r="W85" s="634"/>
      <c r="X85" s="634"/>
      <c r="Y85" s="671"/>
      <c r="Z85" s="671"/>
      <c r="AA85" s="120" t="s">
        <v>147</v>
      </c>
      <c r="AB85" s="121"/>
      <c r="AC85" s="467"/>
      <c r="AD85" s="9"/>
      <c r="AE85" s="9"/>
      <c r="AF85" s="134"/>
      <c r="AG85" s="135">
        <f>+Y86</f>
        <v>0</v>
      </c>
      <c r="AH85" s="136"/>
      <c r="AI85" s="137"/>
      <c r="AJ85" s="138"/>
    </row>
    <row r="86" spans="2:61" s="142" customFormat="1" ht="18" customHeight="1" x14ac:dyDescent="0.15">
      <c r="B86" s="396"/>
      <c r="C86" s="397"/>
      <c r="D86" s="139"/>
      <c r="E86" s="139"/>
      <c r="F86" s="368"/>
      <c r="G86" s="369"/>
      <c r="H86" s="370"/>
      <c r="I86" s="101"/>
      <c r="J86" s="101"/>
      <c r="K86" s="101"/>
      <c r="L86" s="101"/>
      <c r="M86" s="101"/>
      <c r="N86" s="101"/>
      <c r="O86" s="101"/>
      <c r="P86" s="101"/>
      <c r="Q86" s="102"/>
      <c r="R86" s="461" t="s">
        <v>181</v>
      </c>
      <c r="S86" s="462"/>
      <c r="T86" s="462"/>
      <c r="U86" s="462"/>
      <c r="V86" s="462"/>
      <c r="W86" s="462"/>
      <c r="X86" s="462"/>
      <c r="Y86" s="463"/>
      <c r="Z86" s="463"/>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396"/>
      <c r="C87" s="397"/>
      <c r="D87" s="454" t="s">
        <v>26</v>
      </c>
      <c r="E87" s="550"/>
      <c r="F87" s="371"/>
      <c r="G87" s="371"/>
      <c r="H87" s="551"/>
      <c r="I87" s="58"/>
      <c r="J87" s="58"/>
      <c r="K87" s="58"/>
      <c r="L87" s="58"/>
      <c r="M87" s="58"/>
      <c r="N87" s="58"/>
      <c r="O87" s="58"/>
      <c r="P87" s="58"/>
      <c r="Q87" s="59"/>
      <c r="R87" s="144"/>
      <c r="S87" s="79"/>
      <c r="T87" s="79"/>
      <c r="U87" s="79"/>
      <c r="V87" s="79"/>
      <c r="W87" s="79"/>
      <c r="X87" s="79"/>
      <c r="Y87" s="79"/>
      <c r="Z87" s="79"/>
      <c r="AA87" s="79"/>
      <c r="AB87" s="79"/>
      <c r="AC87" s="466"/>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x14ac:dyDescent="0.15">
      <c r="B88" s="396"/>
      <c r="C88" s="397"/>
      <c r="D88" s="71"/>
      <c r="E88" s="550" t="s">
        <v>27</v>
      </c>
      <c r="F88" s="371"/>
      <c r="G88" s="371"/>
      <c r="H88" s="551"/>
      <c r="I88" s="38"/>
      <c r="J88" s="37"/>
      <c r="K88" s="38"/>
      <c r="L88" s="38"/>
      <c r="M88" s="38"/>
      <c r="N88" s="38"/>
      <c r="O88" s="37"/>
      <c r="P88" s="37"/>
      <c r="Q88" s="39"/>
      <c r="R88" s="40" t="s">
        <v>85</v>
      </c>
      <c r="S88" s="395" t="s">
        <v>182</v>
      </c>
      <c r="T88" s="395"/>
      <c r="U88" s="395"/>
      <c r="V88" s="395"/>
      <c r="W88" s="395"/>
      <c r="X88" s="395"/>
      <c r="Y88" s="395"/>
      <c r="Z88" s="395"/>
      <c r="AA88" s="395"/>
      <c r="AB88" s="478"/>
      <c r="AC88" s="467"/>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x14ac:dyDescent="0.15">
      <c r="B89" s="396"/>
      <c r="C89" s="397"/>
      <c r="D89" s="71"/>
      <c r="E89" s="550" t="s">
        <v>18</v>
      </c>
      <c r="F89" s="371"/>
      <c r="G89" s="371"/>
      <c r="H89" s="551"/>
      <c r="I89" s="50" t="s">
        <v>600</v>
      </c>
      <c r="J89" s="375" t="s">
        <v>93</v>
      </c>
      <c r="K89" s="375"/>
      <c r="L89" s="375"/>
      <c r="M89" s="375"/>
      <c r="N89" s="375"/>
      <c r="O89" s="375"/>
      <c r="P89" s="375"/>
      <c r="Q89" s="376"/>
      <c r="R89" s="48"/>
      <c r="S89" s="49"/>
      <c r="T89" s="49"/>
      <c r="U89" s="49"/>
      <c r="V89" s="49"/>
      <c r="W89" s="49"/>
      <c r="X89" s="49"/>
      <c r="Y89" s="49"/>
      <c r="Z89" s="49"/>
      <c r="AA89" s="49"/>
      <c r="AB89" s="49"/>
      <c r="AC89" s="467"/>
      <c r="AF89" s="1" t="str">
        <f>R90</f>
        <v>□</v>
      </c>
      <c r="AL89" s="37" t="s">
        <v>96</v>
      </c>
      <c r="AM89" s="53" t="s">
        <v>541</v>
      </c>
      <c r="AN89" s="53" t="s">
        <v>542</v>
      </c>
      <c r="AO89" s="53" t="s">
        <v>543</v>
      </c>
      <c r="AP89" s="53" t="s">
        <v>544</v>
      </c>
      <c r="AQ89" s="53" t="s">
        <v>545</v>
      </c>
      <c r="AR89" s="53" t="s">
        <v>546</v>
      </c>
      <c r="AS89" s="53" t="s">
        <v>101</v>
      </c>
      <c r="AT89" s="46" t="s">
        <v>91</v>
      </c>
    </row>
    <row r="90" spans="2:61" ht="20.100000000000001" customHeight="1" x14ac:dyDescent="0.15">
      <c r="B90" s="396"/>
      <c r="C90" s="397"/>
      <c r="D90" s="71"/>
      <c r="E90" s="550" t="s">
        <v>28</v>
      </c>
      <c r="F90" s="371"/>
      <c r="G90" s="371"/>
      <c r="H90" s="551"/>
      <c r="I90" s="50" t="s">
        <v>600</v>
      </c>
      <c r="J90" s="375" t="s">
        <v>103</v>
      </c>
      <c r="K90" s="375"/>
      <c r="L90" s="375"/>
      <c r="M90" s="375"/>
      <c r="N90" s="375"/>
      <c r="O90" s="375"/>
      <c r="P90" s="375"/>
      <c r="Q90" s="376"/>
      <c r="R90" s="40" t="s">
        <v>85</v>
      </c>
      <c r="S90" s="49" t="s">
        <v>95</v>
      </c>
      <c r="T90" s="49"/>
      <c r="U90" s="49"/>
      <c r="V90" s="49"/>
      <c r="W90" s="49"/>
      <c r="X90" s="146"/>
      <c r="Y90" s="49"/>
      <c r="Z90" s="49"/>
      <c r="AA90" s="49"/>
      <c r="AB90" s="49"/>
      <c r="AC90" s="467"/>
      <c r="AF90" s="1" t="str">
        <f>+R91</f>
        <v>□</v>
      </c>
      <c r="AL90" s="37"/>
      <c r="AM90" s="43" t="s">
        <v>105</v>
      </c>
      <c r="AN90" s="43" t="s">
        <v>66</v>
      </c>
      <c r="AO90" s="43" t="s">
        <v>67</v>
      </c>
      <c r="AP90" s="43" t="s">
        <v>67</v>
      </c>
      <c r="AQ90" s="43" t="s">
        <v>67</v>
      </c>
      <c r="AR90" s="43" t="s">
        <v>67</v>
      </c>
      <c r="AS90" s="45" t="s">
        <v>92</v>
      </c>
      <c r="AT90" s="45" t="s">
        <v>68</v>
      </c>
    </row>
    <row r="91" spans="2:61" ht="20.100000000000001" customHeight="1" x14ac:dyDescent="0.15">
      <c r="B91" s="396"/>
      <c r="C91" s="397"/>
      <c r="D91" s="71"/>
      <c r="E91" s="550" t="s">
        <v>29</v>
      </c>
      <c r="F91" s="371"/>
      <c r="G91" s="371"/>
      <c r="H91" s="551"/>
      <c r="I91" s="55"/>
      <c r="J91" s="51"/>
      <c r="K91" s="55"/>
      <c r="L91" s="51"/>
      <c r="M91" s="51"/>
      <c r="N91" s="51"/>
      <c r="O91" s="51"/>
      <c r="P91" s="51"/>
      <c r="Q91" s="52"/>
      <c r="R91" s="40" t="s">
        <v>85</v>
      </c>
      <c r="S91" s="49" t="s">
        <v>183</v>
      </c>
      <c r="T91" s="49"/>
      <c r="U91" s="49"/>
      <c r="V91" s="49"/>
      <c r="W91" s="49"/>
      <c r="X91" s="49"/>
      <c r="Y91" s="49"/>
      <c r="Z91" s="49"/>
      <c r="AA91" s="49"/>
      <c r="AB91" s="49"/>
      <c r="AC91" s="467"/>
      <c r="AF91" s="1" t="str">
        <f>+R92</f>
        <v>□</v>
      </c>
    </row>
    <row r="92" spans="2:61" ht="20.100000000000001" customHeight="1" x14ac:dyDescent="0.15">
      <c r="B92" s="396"/>
      <c r="C92" s="397"/>
      <c r="D92" s="71"/>
      <c r="E92" s="550" t="s">
        <v>30</v>
      </c>
      <c r="F92" s="371"/>
      <c r="G92" s="371"/>
      <c r="H92" s="551"/>
      <c r="I92" s="55"/>
      <c r="J92" s="51"/>
      <c r="K92" s="55"/>
      <c r="L92" s="51"/>
      <c r="M92" s="51"/>
      <c r="N92" s="51"/>
      <c r="O92" s="51"/>
      <c r="P92" s="51"/>
      <c r="Q92" s="52"/>
      <c r="R92" s="40" t="s">
        <v>85</v>
      </c>
      <c r="S92" s="49" t="s">
        <v>184</v>
      </c>
      <c r="T92" s="49"/>
      <c r="U92" s="49"/>
      <c r="V92" s="49"/>
      <c r="W92" s="49"/>
      <c r="X92" s="49"/>
      <c r="Y92" s="49"/>
      <c r="Z92" s="49"/>
      <c r="AA92" s="49"/>
      <c r="AB92" s="49"/>
      <c r="AC92" s="467"/>
    </row>
    <row r="93" spans="2:61" ht="36" customHeight="1" thickBot="1" x14ac:dyDescent="0.2">
      <c r="B93" s="398"/>
      <c r="C93" s="399"/>
      <c r="D93" s="147"/>
      <c r="E93" s="610" t="s">
        <v>31</v>
      </c>
      <c r="F93" s="511"/>
      <c r="G93" s="511"/>
      <c r="H93" s="611"/>
      <c r="I93" s="148"/>
      <c r="J93" s="148"/>
      <c r="K93" s="148"/>
      <c r="L93" s="148"/>
      <c r="M93" s="148"/>
      <c r="N93" s="148"/>
      <c r="O93" s="148"/>
      <c r="P93" s="148"/>
      <c r="Q93" s="149"/>
      <c r="R93" s="150"/>
      <c r="S93" s="151"/>
      <c r="T93" s="151"/>
      <c r="U93" s="151"/>
      <c r="V93" s="151"/>
      <c r="W93" s="151"/>
      <c r="X93" s="151"/>
      <c r="Y93" s="151"/>
      <c r="Z93" s="151"/>
      <c r="AA93" s="151"/>
      <c r="AB93" s="151"/>
      <c r="AC93" s="468"/>
    </row>
    <row r="94" spans="2:61" ht="15.95" customHeight="1" x14ac:dyDescent="0.15">
      <c r="B94" s="400" t="s">
        <v>185</v>
      </c>
      <c r="C94" s="578"/>
      <c r="D94" s="427" t="s">
        <v>32</v>
      </c>
      <c r="E94" s="401"/>
      <c r="F94" s="401"/>
      <c r="G94" s="401"/>
      <c r="H94" s="428"/>
      <c r="I94" s="152" t="s">
        <v>186</v>
      </c>
      <c r="J94" s="30" t="s">
        <v>109</v>
      </c>
      <c r="K94" s="30"/>
      <c r="L94" s="30"/>
      <c r="M94" s="30"/>
      <c r="N94" s="30"/>
      <c r="O94" s="30"/>
      <c r="P94" s="30"/>
      <c r="Q94" s="31"/>
      <c r="R94" s="33"/>
      <c r="S94" s="33"/>
      <c r="T94" s="33"/>
      <c r="U94" s="33"/>
      <c r="V94" s="33"/>
      <c r="W94" s="33"/>
      <c r="X94" s="33"/>
      <c r="Y94" s="33"/>
      <c r="Z94" s="33"/>
      <c r="AA94" s="33"/>
      <c r="AB94" s="80" t="s">
        <v>110</v>
      </c>
      <c r="AC94" s="469"/>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x14ac:dyDescent="0.15">
      <c r="B95" s="396"/>
      <c r="C95" s="397"/>
      <c r="D95" s="365"/>
      <c r="E95" s="366"/>
      <c r="F95" s="366"/>
      <c r="G95" s="366"/>
      <c r="H95" s="367"/>
      <c r="I95" s="63" t="s">
        <v>116</v>
      </c>
      <c r="J95" s="37" t="s">
        <v>187</v>
      </c>
      <c r="K95" s="37"/>
      <c r="L95" s="37"/>
      <c r="M95" s="37"/>
      <c r="N95" s="37"/>
      <c r="O95" s="37"/>
      <c r="P95" s="37"/>
      <c r="Q95" s="39"/>
      <c r="R95" s="394" t="s">
        <v>188</v>
      </c>
      <c r="S95" s="395"/>
      <c r="T95" s="395"/>
      <c r="U95" s="395"/>
      <c r="V95" s="395"/>
      <c r="W95" s="395"/>
      <c r="X95" s="378"/>
      <c r="Y95" s="378"/>
      <c r="Z95" s="378"/>
      <c r="AA95" s="49" t="s">
        <v>173</v>
      </c>
      <c r="AB95" s="49"/>
      <c r="AC95" s="467"/>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x14ac:dyDescent="0.15">
      <c r="B96" s="396"/>
      <c r="C96" s="397"/>
      <c r="D96" s="368"/>
      <c r="E96" s="369"/>
      <c r="F96" s="369"/>
      <c r="G96" s="369"/>
      <c r="H96" s="370"/>
      <c r="I96" s="66" t="s">
        <v>106</v>
      </c>
      <c r="J96" s="85" t="s">
        <v>189</v>
      </c>
      <c r="K96" s="85"/>
      <c r="L96" s="85"/>
      <c r="M96" s="85"/>
      <c r="N96" s="85"/>
      <c r="O96" s="85"/>
      <c r="P96" s="85"/>
      <c r="Q96" s="86"/>
      <c r="R96" s="413" t="s">
        <v>190</v>
      </c>
      <c r="S96" s="414"/>
      <c r="T96" s="414"/>
      <c r="U96" s="414"/>
      <c r="V96" s="414"/>
      <c r="W96" s="414"/>
      <c r="X96" s="473"/>
      <c r="Y96" s="473"/>
      <c r="Z96" s="473"/>
      <c r="AA96" s="70" t="s">
        <v>191</v>
      </c>
      <c r="AB96" s="70"/>
      <c r="AC96" s="474"/>
      <c r="AE96" s="1" t="str">
        <f>+I96</f>
        <v>□</v>
      </c>
      <c r="AF96" s="1">
        <f>+X96</f>
        <v>0</v>
      </c>
      <c r="AJ96" s="43" t="str">
        <f>IF(AF94=1,IF(AF96=0,"■未答◎無段",IF(AF96&lt;750,"◆未達","●範囲内")),"■未答")</f>
        <v>■未答</v>
      </c>
    </row>
    <row r="97" spans="2:45" ht="20.25" customHeight="1" x14ac:dyDescent="0.15">
      <c r="B97" s="396"/>
      <c r="C97" s="397"/>
      <c r="D97" s="362" t="s">
        <v>33</v>
      </c>
      <c r="E97" s="363"/>
      <c r="F97" s="363"/>
      <c r="G97" s="363"/>
      <c r="H97" s="364"/>
      <c r="I97" s="105"/>
      <c r="J97" s="58"/>
      <c r="K97" s="58"/>
      <c r="L97" s="58"/>
      <c r="M97" s="58"/>
      <c r="N97" s="58"/>
      <c r="O97" s="58"/>
      <c r="P97" s="58"/>
      <c r="Q97" s="59"/>
      <c r="R97" s="79"/>
      <c r="S97" s="79"/>
      <c r="T97" s="79"/>
      <c r="U97" s="79"/>
      <c r="V97" s="79"/>
      <c r="W97" s="79"/>
      <c r="X97" s="92"/>
      <c r="Y97" s="92"/>
      <c r="Z97" s="92"/>
      <c r="AA97" s="92"/>
      <c r="AB97" s="79"/>
      <c r="AC97" s="466"/>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x14ac:dyDescent="0.15">
      <c r="B98" s="396"/>
      <c r="C98" s="397"/>
      <c r="D98" s="365"/>
      <c r="E98" s="366"/>
      <c r="F98" s="366"/>
      <c r="G98" s="366"/>
      <c r="H98" s="367"/>
      <c r="I98" s="63" t="s">
        <v>116</v>
      </c>
      <c r="J98" s="37" t="s">
        <v>192</v>
      </c>
      <c r="K98" s="37"/>
      <c r="L98" s="37"/>
      <c r="M98" s="37"/>
      <c r="N98" s="37"/>
      <c r="O98" s="37"/>
      <c r="P98" s="37"/>
      <c r="Q98" s="39"/>
      <c r="R98" s="394" t="s">
        <v>193</v>
      </c>
      <c r="S98" s="395"/>
      <c r="T98" s="395"/>
      <c r="U98" s="395"/>
      <c r="V98" s="395"/>
      <c r="W98" s="395"/>
      <c r="X98" s="378"/>
      <c r="Y98" s="378"/>
      <c r="Z98" s="378"/>
      <c r="AA98" s="49" t="s">
        <v>194</v>
      </c>
      <c r="AB98" s="49"/>
      <c r="AC98" s="467"/>
      <c r="AE98" s="1" t="str">
        <f>+I99</f>
        <v>□</v>
      </c>
      <c r="AF98" s="1">
        <f>+X98</f>
        <v>0</v>
      </c>
      <c r="AJ98" s="43" t="str">
        <f>IF(AF97=1,IF(AF98=0,"■未答",IF(AF98&lt;750,"◆未達","●範囲内")),"■未答")</f>
        <v>■未答</v>
      </c>
      <c r="AM98" s="43" t="s">
        <v>66</v>
      </c>
      <c r="AN98" s="43" t="s">
        <v>67</v>
      </c>
      <c r="AO98" s="45" t="s">
        <v>92</v>
      </c>
      <c r="AP98" s="45" t="s">
        <v>68</v>
      </c>
    </row>
    <row r="99" spans="2:45" ht="26.1" customHeight="1" x14ac:dyDescent="0.15">
      <c r="B99" s="396"/>
      <c r="C99" s="397"/>
      <c r="D99" s="365"/>
      <c r="E99" s="366"/>
      <c r="F99" s="366"/>
      <c r="G99" s="366"/>
      <c r="H99" s="367"/>
      <c r="I99" s="63" t="s">
        <v>106</v>
      </c>
      <c r="J99" s="37" t="s">
        <v>195</v>
      </c>
      <c r="K99" s="37"/>
      <c r="L99" s="37"/>
      <c r="M99" s="37"/>
      <c r="N99" s="37"/>
      <c r="O99" s="37"/>
      <c r="P99" s="37"/>
      <c r="Q99" s="39"/>
      <c r="R99" s="394" t="s">
        <v>196</v>
      </c>
      <c r="S99" s="395"/>
      <c r="T99" s="395"/>
      <c r="U99" s="395"/>
      <c r="V99" s="395"/>
      <c r="W99" s="395"/>
      <c r="X99" s="378"/>
      <c r="Y99" s="378"/>
      <c r="Z99" s="378"/>
      <c r="AA99" s="49" t="s">
        <v>197</v>
      </c>
      <c r="AB99" s="49"/>
      <c r="AC99" s="467"/>
      <c r="AF99" s="1">
        <f>+X99</f>
        <v>0</v>
      </c>
      <c r="AJ99" s="43" t="str">
        <f>IF(AF97=1,IF(AF99=0,"■未答◎無段",IF(AF99&lt;600,"◆未達","●範囲内")),"■未答")</f>
        <v>■未答</v>
      </c>
    </row>
    <row r="100" spans="2:45" ht="21" customHeight="1" thickBot="1" x14ac:dyDescent="0.2">
      <c r="B100" s="398"/>
      <c r="C100" s="399"/>
      <c r="D100" s="540"/>
      <c r="E100" s="442"/>
      <c r="F100" s="442"/>
      <c r="G100" s="442"/>
      <c r="H100" s="443"/>
      <c r="I100" s="154"/>
      <c r="J100" s="148"/>
      <c r="K100" s="148"/>
      <c r="L100" s="148"/>
      <c r="M100" s="148"/>
      <c r="N100" s="148"/>
      <c r="O100" s="148"/>
      <c r="P100" s="148"/>
      <c r="Q100" s="149"/>
      <c r="R100" s="151"/>
      <c r="S100" s="151"/>
      <c r="T100" s="151"/>
      <c r="U100" s="151"/>
      <c r="V100" s="155"/>
      <c r="W100" s="155"/>
      <c r="X100" s="155"/>
      <c r="Y100" s="155"/>
      <c r="Z100" s="155"/>
      <c r="AA100" s="155"/>
      <c r="AB100" s="155"/>
      <c r="AC100" s="468"/>
    </row>
    <row r="101" spans="2:45" ht="21.95" customHeight="1" x14ac:dyDescent="0.15">
      <c r="B101" s="396" t="s">
        <v>198</v>
      </c>
      <c r="C101" s="584"/>
      <c r="D101" s="427" t="s">
        <v>199</v>
      </c>
      <c r="E101" s="401"/>
      <c r="F101" s="401"/>
      <c r="G101" s="401"/>
      <c r="H101" s="428"/>
      <c r="I101" s="63" t="s">
        <v>200</v>
      </c>
      <c r="J101" s="37" t="s">
        <v>201</v>
      </c>
      <c r="K101" s="37"/>
      <c r="L101" s="37"/>
      <c r="M101" s="38"/>
      <c r="N101" s="38"/>
      <c r="O101" s="37"/>
      <c r="P101" s="37"/>
      <c r="Q101" s="39"/>
      <c r="R101" s="32"/>
      <c r="S101" s="33"/>
      <c r="T101" s="33"/>
      <c r="U101" s="33"/>
      <c r="V101" s="33"/>
      <c r="W101" s="33"/>
      <c r="X101" s="33"/>
      <c r="Y101" s="33"/>
      <c r="Z101" s="33"/>
      <c r="AA101" s="33"/>
      <c r="AB101" s="80" t="s">
        <v>110</v>
      </c>
      <c r="AC101" s="469"/>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x14ac:dyDescent="0.15">
      <c r="B102" s="396"/>
      <c r="C102" s="584"/>
      <c r="D102" s="365"/>
      <c r="E102" s="366"/>
      <c r="F102" s="366"/>
      <c r="G102" s="366"/>
      <c r="H102" s="367"/>
      <c r="I102" s="63" t="s">
        <v>102</v>
      </c>
      <c r="J102" s="37" t="s">
        <v>202</v>
      </c>
      <c r="K102" s="37"/>
      <c r="L102" s="37"/>
      <c r="M102" s="37"/>
      <c r="N102" s="37"/>
      <c r="O102" s="37"/>
      <c r="P102" s="37"/>
      <c r="Q102" s="39"/>
      <c r="R102" s="464" t="s">
        <v>203</v>
      </c>
      <c r="S102" s="465"/>
      <c r="T102" s="378"/>
      <c r="U102" s="378"/>
      <c r="V102" s="156" t="s">
        <v>204</v>
      </c>
      <c r="W102" s="378"/>
      <c r="X102" s="378"/>
      <c r="Y102" s="49"/>
      <c r="Z102" s="49"/>
      <c r="AA102" s="49"/>
      <c r="AB102" s="49"/>
      <c r="AC102" s="467"/>
      <c r="AE102" s="1" t="str">
        <f>+I102</f>
        <v>□</v>
      </c>
      <c r="AL102" s="37"/>
      <c r="AM102" s="43" t="s">
        <v>65</v>
      </c>
      <c r="AN102" s="43" t="s">
        <v>205</v>
      </c>
      <c r="AO102" s="43" t="s">
        <v>66</v>
      </c>
      <c r="AP102" s="43" t="s">
        <v>67</v>
      </c>
      <c r="AQ102" s="45" t="s">
        <v>92</v>
      </c>
      <c r="AR102" s="45" t="s">
        <v>68</v>
      </c>
    </row>
    <row r="103" spans="2:45" ht="26.25" customHeight="1" x14ac:dyDescent="0.15">
      <c r="B103" s="396"/>
      <c r="C103" s="584"/>
      <c r="D103" s="35"/>
      <c r="E103" s="362" t="s">
        <v>206</v>
      </c>
      <c r="F103" s="363"/>
      <c r="G103" s="363"/>
      <c r="H103" s="364"/>
      <c r="I103" s="94"/>
      <c r="J103" s="37"/>
      <c r="K103" s="37"/>
      <c r="L103" s="37"/>
      <c r="M103" s="37"/>
      <c r="N103" s="37"/>
      <c r="O103" s="37"/>
      <c r="P103" s="37"/>
      <c r="Q103" s="39"/>
      <c r="R103" s="157"/>
      <c r="S103" s="97"/>
      <c r="T103" s="97"/>
      <c r="U103" s="97"/>
      <c r="V103" s="97"/>
      <c r="W103" s="412"/>
      <c r="X103" s="412"/>
      <c r="Y103" s="97"/>
      <c r="Z103" s="97"/>
      <c r="AA103" s="49"/>
      <c r="AB103" s="81"/>
      <c r="AC103" s="467"/>
      <c r="AE103" s="1" t="str">
        <f>+I104</f>
        <v>□</v>
      </c>
      <c r="AH103" s="158">
        <f>IF(W102=0,0,T102/W102)</f>
        <v>0</v>
      </c>
      <c r="AJ103" s="43" t="str">
        <f>IF(AH103=0,"",IF(AH103&gt;(22/21),"◆過勾配","●適合"))</f>
        <v/>
      </c>
    </row>
    <row r="104" spans="2:45" ht="17.100000000000001" customHeight="1" x14ac:dyDescent="0.15">
      <c r="B104" s="396"/>
      <c r="C104" s="584"/>
      <c r="D104" s="35"/>
      <c r="E104" s="368"/>
      <c r="F104" s="369"/>
      <c r="G104" s="369"/>
      <c r="H104" s="370"/>
      <c r="I104" s="63" t="s">
        <v>207</v>
      </c>
      <c r="J104" s="375" t="s">
        <v>208</v>
      </c>
      <c r="K104" s="375"/>
      <c r="L104" s="375"/>
      <c r="M104" s="375"/>
      <c r="N104" s="375"/>
      <c r="O104" s="375"/>
      <c r="P104" s="375"/>
      <c r="Q104" s="376"/>
      <c r="R104" s="394" t="s">
        <v>209</v>
      </c>
      <c r="S104" s="395"/>
      <c r="T104" s="395"/>
      <c r="U104" s="395"/>
      <c r="V104" s="378"/>
      <c r="W104" s="378"/>
      <c r="X104" s="49" t="s">
        <v>175</v>
      </c>
      <c r="Y104" s="49"/>
      <c r="Z104" s="49"/>
      <c r="AA104" s="49"/>
      <c r="AB104" s="81"/>
      <c r="AC104" s="467"/>
      <c r="AE104" s="1" t="str">
        <f>+I105</f>
        <v>□</v>
      </c>
      <c r="AH104" s="159" t="s">
        <v>210</v>
      </c>
    </row>
    <row r="105" spans="2:45" ht="17.100000000000001" customHeight="1" x14ac:dyDescent="0.15">
      <c r="B105" s="396"/>
      <c r="C105" s="584"/>
      <c r="D105" s="35"/>
      <c r="E105" s="371" t="s">
        <v>211</v>
      </c>
      <c r="F105" s="372"/>
      <c r="G105" s="372"/>
      <c r="H105" s="538"/>
      <c r="I105" s="63" t="s">
        <v>106</v>
      </c>
      <c r="J105" s="375" t="s">
        <v>212</v>
      </c>
      <c r="K105" s="375"/>
      <c r="L105" s="375"/>
      <c r="M105" s="375"/>
      <c r="N105" s="375"/>
      <c r="O105" s="375"/>
      <c r="P105" s="375"/>
      <c r="Q105" s="376"/>
      <c r="R105" s="394" t="s">
        <v>213</v>
      </c>
      <c r="S105" s="395"/>
      <c r="T105" s="395"/>
      <c r="U105" s="395"/>
      <c r="V105" s="378"/>
      <c r="W105" s="378"/>
      <c r="X105" s="49" t="s">
        <v>173</v>
      </c>
      <c r="Y105" s="97"/>
      <c r="Z105" s="97"/>
      <c r="AA105" s="49"/>
      <c r="AB105" s="81"/>
      <c r="AC105" s="467"/>
      <c r="AH105" s="160" t="s">
        <v>214</v>
      </c>
      <c r="AJ105" s="45" t="str">
        <f>IF(V105&gt;0,IF(V105&lt;195,"◆195未満","●適合"),"■未答")</f>
        <v>■未答</v>
      </c>
    </row>
    <row r="106" spans="2:45" ht="17.100000000000001" customHeight="1" x14ac:dyDescent="0.15">
      <c r="B106" s="396"/>
      <c r="C106" s="584"/>
      <c r="D106" s="35"/>
      <c r="E106" s="362" t="s">
        <v>215</v>
      </c>
      <c r="F106" s="363"/>
      <c r="G106" s="363"/>
      <c r="H106" s="364"/>
      <c r="I106" s="37"/>
      <c r="J106" s="37"/>
      <c r="K106" s="37"/>
      <c r="L106" s="37"/>
      <c r="M106" s="37"/>
      <c r="N106" s="37"/>
      <c r="O106" s="37"/>
      <c r="P106" s="37"/>
      <c r="Q106" s="39"/>
      <c r="R106" s="56"/>
      <c r="S106" s="447" t="s">
        <v>216</v>
      </c>
      <c r="T106" s="447"/>
      <c r="U106" s="447"/>
      <c r="V106" s="447"/>
      <c r="W106" s="447"/>
      <c r="X106" s="447"/>
      <c r="Y106" s="446">
        <f>+V104*2+V105</f>
        <v>0</v>
      </c>
      <c r="Z106" s="446"/>
      <c r="AA106" s="49" t="s">
        <v>217</v>
      </c>
      <c r="AB106" s="49"/>
      <c r="AC106" s="467"/>
      <c r="AH106" s="160" t="s">
        <v>218</v>
      </c>
      <c r="AJ106" s="45" t="str">
        <f>IF(Y106&gt;0,IF(AND(Y106&gt;=550,Y106&lt;=650),"●適合","◆未達"),"■未答")</f>
        <v>■未答</v>
      </c>
    </row>
    <row r="107" spans="2:45" ht="17.100000000000001" customHeight="1" x14ac:dyDescent="0.15">
      <c r="B107" s="396"/>
      <c r="C107" s="584"/>
      <c r="D107" s="35"/>
      <c r="E107" s="365"/>
      <c r="F107" s="366"/>
      <c r="G107" s="366"/>
      <c r="H107" s="367"/>
      <c r="I107" s="37"/>
      <c r="J107" s="37"/>
      <c r="K107" s="37"/>
      <c r="L107" s="37"/>
      <c r="M107" s="37"/>
      <c r="N107" s="37"/>
      <c r="O107" s="37"/>
      <c r="P107" s="37"/>
      <c r="Q107" s="39"/>
      <c r="R107" s="394" t="s">
        <v>219</v>
      </c>
      <c r="S107" s="395"/>
      <c r="T107" s="395"/>
      <c r="U107" s="395"/>
      <c r="V107" s="378"/>
      <c r="W107" s="378"/>
      <c r="X107" s="49" t="s">
        <v>147</v>
      </c>
      <c r="Y107" s="97"/>
      <c r="Z107" s="97"/>
      <c r="AA107" s="49"/>
      <c r="AB107" s="49"/>
      <c r="AC107" s="467"/>
      <c r="AH107" s="113" t="s">
        <v>220</v>
      </c>
      <c r="AJ107" s="45" t="str">
        <f>IF(V107&gt;0,IF(V107&gt;30,"◆30超過","●適合"),"■未答")</f>
        <v>■未答</v>
      </c>
    </row>
    <row r="108" spans="2:45" ht="8.25" customHeight="1" x14ac:dyDescent="0.15">
      <c r="B108" s="396"/>
      <c r="C108" s="584"/>
      <c r="D108" s="35"/>
      <c r="E108" s="365"/>
      <c r="F108" s="366"/>
      <c r="G108" s="366"/>
      <c r="H108" s="367"/>
      <c r="I108" s="37"/>
      <c r="J108" s="37"/>
      <c r="K108" s="37"/>
      <c r="L108" s="37"/>
      <c r="M108" s="37"/>
      <c r="N108" s="37"/>
      <c r="O108" s="37"/>
      <c r="P108" s="37"/>
      <c r="Q108" s="39"/>
      <c r="R108" s="56"/>
      <c r="S108" s="49"/>
      <c r="T108" s="49"/>
      <c r="U108" s="97"/>
      <c r="V108" s="97"/>
      <c r="W108" s="97"/>
      <c r="X108" s="97"/>
      <c r="Y108" s="97"/>
      <c r="Z108" s="49"/>
      <c r="AA108" s="49"/>
      <c r="AB108" s="49"/>
      <c r="AC108" s="467"/>
      <c r="AH108" s="113"/>
      <c r="AN108" s="138"/>
    </row>
    <row r="109" spans="2:45" ht="20.100000000000001" customHeight="1" x14ac:dyDescent="0.15">
      <c r="B109" s="396"/>
      <c r="C109" s="584"/>
      <c r="D109" s="35"/>
      <c r="E109" s="365"/>
      <c r="F109" s="366"/>
      <c r="G109" s="366"/>
      <c r="H109" s="367"/>
      <c r="I109" s="37"/>
      <c r="J109" s="37"/>
      <c r="K109" s="37"/>
      <c r="L109" s="37"/>
      <c r="M109" s="37"/>
      <c r="N109" s="37"/>
      <c r="O109" s="37"/>
      <c r="P109" s="37"/>
      <c r="Q109" s="39"/>
      <c r="R109" s="48"/>
      <c r="S109" s="97"/>
      <c r="T109" s="97"/>
      <c r="U109" s="97"/>
      <c r="V109" s="97"/>
      <c r="W109" s="97"/>
      <c r="X109" s="97"/>
      <c r="Y109" s="97"/>
      <c r="Z109" s="49"/>
      <c r="AA109" s="49"/>
      <c r="AB109" s="49"/>
      <c r="AC109" s="467"/>
      <c r="AH109" s="113"/>
    </row>
    <row r="110" spans="2:45" ht="20.100000000000001" customHeight="1" x14ac:dyDescent="0.15">
      <c r="B110" s="396"/>
      <c r="C110" s="584"/>
      <c r="D110" s="35"/>
      <c r="E110" s="71"/>
      <c r="F110" s="543" t="s">
        <v>221</v>
      </c>
      <c r="G110" s="544"/>
      <c r="H110" s="545"/>
      <c r="I110" s="37"/>
      <c r="J110" s="37"/>
      <c r="K110" s="37"/>
      <c r="L110" s="37"/>
      <c r="M110" s="37"/>
      <c r="N110" s="37"/>
      <c r="O110" s="37"/>
      <c r="P110" s="37"/>
      <c r="Q110" s="39"/>
      <c r="R110" s="40" t="s">
        <v>123</v>
      </c>
      <c r="S110" s="49" t="s">
        <v>222</v>
      </c>
      <c r="T110" s="49"/>
      <c r="U110" s="49"/>
      <c r="V110" s="49"/>
      <c r="W110" s="97"/>
      <c r="X110" s="97"/>
      <c r="Y110" s="97"/>
      <c r="Z110" s="49"/>
      <c r="AA110" s="49"/>
      <c r="AB110" s="49"/>
      <c r="AC110" s="467"/>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x14ac:dyDescent="0.15">
      <c r="B111" s="396"/>
      <c r="C111" s="584"/>
      <c r="D111" s="35"/>
      <c r="E111" s="71"/>
      <c r="F111" s="546"/>
      <c r="G111" s="547"/>
      <c r="H111" s="548"/>
      <c r="I111" s="37"/>
      <c r="J111" s="37"/>
      <c r="K111" s="37"/>
      <c r="L111" s="37"/>
      <c r="M111" s="37"/>
      <c r="N111" s="37"/>
      <c r="O111" s="37"/>
      <c r="P111" s="37"/>
      <c r="Q111" s="39"/>
      <c r="R111" s="40" t="s">
        <v>116</v>
      </c>
      <c r="S111" s="49" t="s">
        <v>230</v>
      </c>
      <c r="T111" s="49"/>
      <c r="U111" s="49"/>
      <c r="V111" s="49"/>
      <c r="W111" s="49"/>
      <c r="X111" s="49"/>
      <c r="Y111" s="49"/>
      <c r="Z111" s="49"/>
      <c r="AA111" s="49"/>
      <c r="AB111" s="49"/>
      <c r="AC111" s="467"/>
      <c r="AF111" s="1" t="str">
        <f>+R111</f>
        <v>□</v>
      </c>
      <c r="AL111" s="37"/>
      <c r="AM111" s="43" t="s">
        <v>65</v>
      </c>
      <c r="AN111" s="43" t="s">
        <v>231</v>
      </c>
      <c r="AO111" s="43" t="s">
        <v>232</v>
      </c>
      <c r="AP111" s="43" t="s">
        <v>233</v>
      </c>
      <c r="AQ111" s="45" t="s">
        <v>234</v>
      </c>
      <c r="AR111" s="45" t="s">
        <v>92</v>
      </c>
      <c r="AS111" s="161" t="s">
        <v>68</v>
      </c>
    </row>
    <row r="112" spans="2:45" ht="20.100000000000001" customHeight="1" x14ac:dyDescent="0.15">
      <c r="B112" s="396"/>
      <c r="C112" s="584"/>
      <c r="D112" s="35"/>
      <c r="E112" s="71"/>
      <c r="F112" s="543" t="s">
        <v>235</v>
      </c>
      <c r="G112" s="544"/>
      <c r="H112" s="545"/>
      <c r="I112" s="37"/>
      <c r="J112" s="37"/>
      <c r="K112" s="37"/>
      <c r="L112" s="37"/>
      <c r="M112" s="37"/>
      <c r="N112" s="37"/>
      <c r="O112" s="37"/>
      <c r="P112" s="37"/>
      <c r="Q112" s="39"/>
      <c r="R112" s="40" t="s">
        <v>106</v>
      </c>
      <c r="S112" s="49" t="s">
        <v>236</v>
      </c>
      <c r="T112" s="49"/>
      <c r="U112" s="49"/>
      <c r="V112" s="49"/>
      <c r="W112" s="49"/>
      <c r="X112" s="49"/>
      <c r="Y112" s="49"/>
      <c r="Z112" s="49"/>
      <c r="AA112" s="49"/>
      <c r="AB112" s="49"/>
      <c r="AC112" s="467"/>
      <c r="AF112" s="1" t="str">
        <f>+R112</f>
        <v>□</v>
      </c>
    </row>
    <row r="113" spans="2:44" ht="20.100000000000001" customHeight="1" x14ac:dyDescent="0.15">
      <c r="B113" s="396"/>
      <c r="C113" s="584"/>
      <c r="D113" s="35"/>
      <c r="E113" s="71"/>
      <c r="F113" s="546"/>
      <c r="G113" s="547"/>
      <c r="H113" s="548"/>
      <c r="I113" s="37"/>
      <c r="J113" s="37"/>
      <c r="K113" s="37"/>
      <c r="L113" s="37"/>
      <c r="M113" s="37"/>
      <c r="N113" s="37"/>
      <c r="O113" s="37"/>
      <c r="P113" s="37"/>
      <c r="Q113" s="39"/>
      <c r="R113" s="40" t="s">
        <v>237</v>
      </c>
      <c r="S113" s="49" t="s">
        <v>238</v>
      </c>
      <c r="T113" s="49"/>
      <c r="U113" s="49"/>
      <c r="V113" s="49"/>
      <c r="W113" s="49"/>
      <c r="X113" s="49"/>
      <c r="Y113" s="49"/>
      <c r="Z113" s="49"/>
      <c r="AA113" s="49"/>
      <c r="AB113" s="49"/>
      <c r="AC113" s="467"/>
      <c r="AF113" s="1" t="str">
        <f>+R113</f>
        <v>□</v>
      </c>
    </row>
    <row r="114" spans="2:44" ht="20.100000000000001" customHeight="1" x14ac:dyDescent="0.15">
      <c r="B114" s="396"/>
      <c r="C114" s="584"/>
      <c r="D114" s="35"/>
      <c r="E114" s="71"/>
      <c r="F114" s="543" t="s">
        <v>239</v>
      </c>
      <c r="G114" s="544"/>
      <c r="H114" s="545"/>
      <c r="I114" s="37"/>
      <c r="J114" s="37"/>
      <c r="K114" s="37"/>
      <c r="L114" s="37"/>
      <c r="M114" s="37"/>
      <c r="N114" s="37"/>
      <c r="O114" s="37"/>
      <c r="P114" s="37"/>
      <c r="Q114" s="39"/>
      <c r="R114" s="40" t="s">
        <v>237</v>
      </c>
      <c r="S114" s="49" t="s">
        <v>240</v>
      </c>
      <c r="T114" s="49"/>
      <c r="U114" s="49"/>
      <c r="V114" s="49"/>
      <c r="W114" s="49"/>
      <c r="X114" s="49"/>
      <c r="Y114" s="49"/>
      <c r="Z114" s="49"/>
      <c r="AA114" s="49"/>
      <c r="AB114" s="49"/>
      <c r="AC114" s="467"/>
      <c r="AF114" s="1" t="str">
        <f>+R114</f>
        <v>□</v>
      </c>
    </row>
    <row r="115" spans="2:44" ht="20.100000000000001" customHeight="1" thickBot="1" x14ac:dyDescent="0.2">
      <c r="B115" s="398"/>
      <c r="C115" s="586"/>
      <c r="D115" s="35"/>
      <c r="E115" s="71"/>
      <c r="F115" s="564"/>
      <c r="G115" s="565"/>
      <c r="H115" s="566"/>
      <c r="I115" s="148"/>
      <c r="J115" s="148"/>
      <c r="K115" s="148"/>
      <c r="L115" s="148"/>
      <c r="M115" s="148"/>
      <c r="N115" s="148"/>
      <c r="O115" s="148"/>
      <c r="P115" s="148"/>
      <c r="Q115" s="149"/>
      <c r="R115" s="150"/>
      <c r="S115" s="151"/>
      <c r="T115" s="151"/>
      <c r="U115" s="151"/>
      <c r="V115" s="151"/>
      <c r="W115" s="151"/>
      <c r="X115" s="151"/>
      <c r="Y115" s="151"/>
      <c r="Z115" s="151"/>
      <c r="AA115" s="151"/>
      <c r="AB115" s="151"/>
      <c r="AC115" s="468"/>
    </row>
    <row r="116" spans="2:44" ht="17.100000000000001" customHeight="1" x14ac:dyDescent="0.15">
      <c r="B116" s="569" t="s">
        <v>241</v>
      </c>
      <c r="C116" s="570"/>
      <c r="D116" s="427" t="s">
        <v>34</v>
      </c>
      <c r="E116" s="401"/>
      <c r="F116" s="401"/>
      <c r="G116" s="401"/>
      <c r="H116" s="428"/>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483"/>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x14ac:dyDescent="0.15">
      <c r="B117" s="571"/>
      <c r="C117" s="572"/>
      <c r="D117" s="365"/>
      <c r="E117" s="366"/>
      <c r="F117" s="366"/>
      <c r="G117" s="366"/>
      <c r="H117" s="367"/>
      <c r="I117" s="168" t="s">
        <v>116</v>
      </c>
      <c r="J117" s="95" t="s">
        <v>243</v>
      </c>
      <c r="K117" s="95"/>
      <c r="L117" s="95"/>
      <c r="M117" s="95"/>
      <c r="N117" s="95"/>
      <c r="O117" s="95"/>
      <c r="P117" s="95"/>
      <c r="Q117" s="96"/>
      <c r="R117" s="157"/>
      <c r="S117" s="97"/>
      <c r="T117" s="97"/>
      <c r="U117" s="97"/>
      <c r="V117" s="97"/>
      <c r="W117" s="97"/>
      <c r="X117" s="97"/>
      <c r="Y117" s="97"/>
      <c r="Z117" s="97"/>
      <c r="AA117" s="97"/>
      <c r="AB117" s="97"/>
      <c r="AC117" s="471"/>
      <c r="AE117" s="1" t="str">
        <f>+I117</f>
        <v>□</v>
      </c>
      <c r="AL117" s="37"/>
      <c r="AM117" s="43" t="s">
        <v>66</v>
      </c>
      <c r="AN117" s="43" t="s">
        <v>67</v>
      </c>
      <c r="AO117" s="43" t="s">
        <v>67</v>
      </c>
      <c r="AP117" s="45" t="s">
        <v>92</v>
      </c>
      <c r="AQ117" s="45" t="s">
        <v>68</v>
      </c>
    </row>
    <row r="118" spans="2:44" ht="17.100000000000001" customHeight="1" x14ac:dyDescent="0.15">
      <c r="B118" s="571"/>
      <c r="C118" s="572"/>
      <c r="D118" s="365"/>
      <c r="E118" s="366"/>
      <c r="F118" s="366"/>
      <c r="G118" s="366"/>
      <c r="H118" s="367"/>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72"/>
      <c r="AE118" s="1" t="str">
        <f>+I118</f>
        <v>□</v>
      </c>
    </row>
    <row r="119" spans="2:44" ht="12.95" customHeight="1" x14ac:dyDescent="0.15">
      <c r="B119" s="571"/>
      <c r="C119" s="572"/>
      <c r="D119" s="71"/>
      <c r="E119" s="171" t="s">
        <v>245</v>
      </c>
      <c r="F119" s="561" t="s">
        <v>246</v>
      </c>
      <c r="G119" s="574"/>
      <c r="H119" s="575"/>
      <c r="I119" s="172"/>
      <c r="J119" s="106"/>
      <c r="K119" s="106"/>
      <c r="L119" s="106"/>
      <c r="M119" s="106"/>
      <c r="N119" s="106"/>
      <c r="O119" s="106"/>
      <c r="P119" s="106"/>
      <c r="Q119" s="107"/>
      <c r="R119" s="91"/>
      <c r="S119" s="92"/>
      <c r="T119" s="92"/>
      <c r="U119" s="92"/>
      <c r="V119" s="92"/>
      <c r="W119" s="92"/>
      <c r="X119" s="92"/>
      <c r="Y119" s="92"/>
      <c r="Z119" s="92"/>
      <c r="AA119" s="92"/>
      <c r="AB119" s="92"/>
      <c r="AC119" s="470"/>
    </row>
    <row r="120" spans="2:44" ht="12.95" customHeight="1" x14ac:dyDescent="0.15">
      <c r="B120" s="571"/>
      <c r="C120" s="572"/>
      <c r="D120" s="71"/>
      <c r="E120" s="173" t="s">
        <v>247</v>
      </c>
      <c r="F120" s="561" t="s">
        <v>248</v>
      </c>
      <c r="G120" s="562"/>
      <c r="H120" s="563"/>
      <c r="I120" s="174"/>
      <c r="J120" s="95"/>
      <c r="K120" s="95"/>
      <c r="L120" s="95"/>
      <c r="M120" s="95"/>
      <c r="N120" s="95"/>
      <c r="O120" s="95"/>
      <c r="P120" s="95"/>
      <c r="Q120" s="96"/>
      <c r="R120" s="157"/>
      <c r="S120" s="97"/>
      <c r="T120" s="97"/>
      <c r="U120" s="97"/>
      <c r="V120" s="97"/>
      <c r="W120" s="97"/>
      <c r="X120" s="97"/>
      <c r="Y120" s="97"/>
      <c r="Z120" s="97"/>
      <c r="AA120" s="97"/>
      <c r="AB120" s="99"/>
      <c r="AC120" s="471"/>
    </row>
    <row r="121" spans="2:44" ht="15.95" customHeight="1" x14ac:dyDescent="0.15">
      <c r="B121" s="571"/>
      <c r="C121" s="572"/>
      <c r="D121" s="71"/>
      <c r="E121" s="454" t="s">
        <v>35</v>
      </c>
      <c r="F121" s="383" t="s">
        <v>36</v>
      </c>
      <c r="G121" s="384"/>
      <c r="H121" s="385"/>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71"/>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x14ac:dyDescent="0.15">
      <c r="B122" s="571"/>
      <c r="C122" s="572"/>
      <c r="D122" s="71"/>
      <c r="E122" s="455"/>
      <c r="F122" s="386"/>
      <c r="G122" s="387"/>
      <c r="H122" s="388"/>
      <c r="I122" s="63" t="s">
        <v>102</v>
      </c>
      <c r="J122" s="37" t="s">
        <v>202</v>
      </c>
      <c r="K122" s="37"/>
      <c r="L122" s="37"/>
      <c r="M122" s="37"/>
      <c r="N122" s="37"/>
      <c r="O122" s="37"/>
      <c r="P122" s="37"/>
      <c r="Q122" s="39"/>
      <c r="R122" s="526" t="s">
        <v>249</v>
      </c>
      <c r="S122" s="412"/>
      <c r="T122" s="412"/>
      <c r="U122" s="412"/>
      <c r="V122" s="412"/>
      <c r="W122" s="412"/>
      <c r="X122" s="491" t="s">
        <v>250</v>
      </c>
      <c r="Y122" s="491"/>
      <c r="Z122" s="378"/>
      <c r="AA122" s="378"/>
      <c r="AB122" s="99"/>
      <c r="AC122" s="471"/>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x14ac:dyDescent="0.15">
      <c r="B123" s="571"/>
      <c r="C123" s="572"/>
      <c r="D123" s="71"/>
      <c r="E123" s="455"/>
      <c r="F123" s="386"/>
      <c r="G123" s="387"/>
      <c r="H123" s="388"/>
      <c r="I123" s="63" t="s">
        <v>106</v>
      </c>
      <c r="J123" s="375" t="s">
        <v>208</v>
      </c>
      <c r="K123" s="375"/>
      <c r="L123" s="375"/>
      <c r="M123" s="375"/>
      <c r="N123" s="375"/>
      <c r="O123" s="375"/>
      <c r="P123" s="375"/>
      <c r="Q123" s="376"/>
      <c r="R123" s="415" t="s">
        <v>607</v>
      </c>
      <c r="S123" s="404"/>
      <c r="T123" s="404"/>
      <c r="U123" s="404"/>
      <c r="V123" s="168" t="s">
        <v>160</v>
      </c>
      <c r="W123" s="412" t="s">
        <v>252</v>
      </c>
      <c r="X123" s="412"/>
      <c r="Y123" s="168" t="s">
        <v>141</v>
      </c>
      <c r="Z123" s="403" t="s">
        <v>253</v>
      </c>
      <c r="AA123" s="404"/>
      <c r="AB123" s="179"/>
      <c r="AC123" s="471"/>
      <c r="AE123" s="1" t="str">
        <f t="shared" si="0"/>
        <v>□</v>
      </c>
      <c r="AH123" s="160" t="s">
        <v>164</v>
      </c>
      <c r="AJ123" s="43" t="str">
        <f>IF(AJ122&gt;45,IF(V123&amp;Y123="■□","●適合",IF(V123&amp;Y123="□■","◆未達",IF(V123&amp;Y123="□□","■未答","▼矛盾"))),IF(V123&amp;Y123="■□","◎十分",IF(V123&amp;Y123="□■","●適合",IF(V123&amp;Y123="□□","■未答","▼矛盾"))))</f>
        <v>■未答</v>
      </c>
    </row>
    <row r="124" spans="2:44" ht="32.25" customHeight="1" x14ac:dyDescent="0.15">
      <c r="B124" s="571"/>
      <c r="C124" s="572"/>
      <c r="D124" s="71"/>
      <c r="E124" s="539"/>
      <c r="F124" s="606"/>
      <c r="G124" s="425"/>
      <c r="H124" s="607"/>
      <c r="I124" s="63" t="s">
        <v>141</v>
      </c>
      <c r="J124" s="375" t="s">
        <v>212</v>
      </c>
      <c r="K124" s="375"/>
      <c r="L124" s="375"/>
      <c r="M124" s="375"/>
      <c r="N124" s="375"/>
      <c r="O124" s="375"/>
      <c r="P124" s="375"/>
      <c r="Q124" s="376"/>
      <c r="R124" s="541" t="s">
        <v>254</v>
      </c>
      <c r="S124" s="542"/>
      <c r="T124" s="542"/>
      <c r="U124" s="542"/>
      <c r="V124" s="542"/>
      <c r="W124" s="542"/>
      <c r="X124" s="69"/>
      <c r="Y124" s="69"/>
      <c r="Z124" s="69"/>
      <c r="AA124" s="88" t="s">
        <v>255</v>
      </c>
      <c r="AB124" s="90"/>
      <c r="AC124" s="472"/>
      <c r="AE124" s="1" t="str">
        <f t="shared" si="0"/>
        <v>□</v>
      </c>
      <c r="AH124" s="160" t="s">
        <v>256</v>
      </c>
      <c r="AJ124" s="45" t="str">
        <f>IF(X124&gt;0,IF(X124&lt;700,"◆低すぎ",IF(X124&gt;900,"◆高すぎ","●適合")),"■未答")</f>
        <v>■未答</v>
      </c>
    </row>
    <row r="125" spans="2:44" ht="12" customHeight="1" x14ac:dyDescent="0.15">
      <c r="B125" s="571"/>
      <c r="C125" s="572"/>
      <c r="D125" s="71"/>
      <c r="E125" s="454" t="s">
        <v>37</v>
      </c>
      <c r="F125" s="383" t="s">
        <v>38</v>
      </c>
      <c r="G125" s="384"/>
      <c r="H125" s="385"/>
      <c r="I125" s="57" t="s">
        <v>141</v>
      </c>
      <c r="J125" s="379" t="s">
        <v>257</v>
      </c>
      <c r="K125" s="379"/>
      <c r="L125" s="379"/>
      <c r="M125" s="379"/>
      <c r="N125" s="379"/>
      <c r="O125" s="379"/>
      <c r="P125" s="379"/>
      <c r="Q125" s="380"/>
      <c r="R125" s="79"/>
      <c r="S125" s="79"/>
      <c r="T125" s="79"/>
      <c r="U125" s="79"/>
      <c r="V125" s="79"/>
      <c r="W125" s="79"/>
      <c r="X125" s="79"/>
      <c r="Y125" s="79"/>
      <c r="Z125" s="79"/>
      <c r="AA125" s="79"/>
      <c r="AB125" s="79"/>
      <c r="AC125" s="466"/>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x14ac:dyDescent="0.15">
      <c r="B126" s="571"/>
      <c r="C126" s="572"/>
      <c r="D126" s="71"/>
      <c r="E126" s="539"/>
      <c r="F126" s="606"/>
      <c r="G126" s="425"/>
      <c r="H126" s="607"/>
      <c r="I126" s="66" t="s">
        <v>116</v>
      </c>
      <c r="J126" s="377" t="s">
        <v>258</v>
      </c>
      <c r="K126" s="377"/>
      <c r="L126" s="377"/>
      <c r="M126" s="377"/>
      <c r="N126" s="377"/>
      <c r="O126" s="377"/>
      <c r="P126" s="377"/>
      <c r="Q126" s="431"/>
      <c r="R126" s="70"/>
      <c r="S126" s="70"/>
      <c r="T126" s="70"/>
      <c r="U126" s="70"/>
      <c r="V126" s="70"/>
      <c r="W126" s="70"/>
      <c r="X126" s="70"/>
      <c r="Y126" s="70"/>
      <c r="Z126" s="70"/>
      <c r="AA126" s="70"/>
      <c r="AB126" s="70"/>
      <c r="AC126" s="474"/>
      <c r="AE126" s="1" t="str">
        <f t="shared" si="0"/>
        <v>□</v>
      </c>
      <c r="AM126" s="43" t="s">
        <v>66</v>
      </c>
      <c r="AN126" s="43" t="s">
        <v>67</v>
      </c>
      <c r="AO126" s="45" t="s">
        <v>92</v>
      </c>
      <c r="AP126" s="45" t="s">
        <v>68</v>
      </c>
    </row>
    <row r="127" spans="2:44" ht="12" customHeight="1" x14ac:dyDescent="0.15">
      <c r="B127" s="571"/>
      <c r="C127" s="572"/>
      <c r="D127" s="71"/>
      <c r="E127" s="454" t="s">
        <v>39</v>
      </c>
      <c r="F127" s="383" t="s">
        <v>40</v>
      </c>
      <c r="G127" s="384"/>
      <c r="H127" s="385"/>
      <c r="I127" s="57" t="s">
        <v>70</v>
      </c>
      <c r="J127" s="379" t="s">
        <v>259</v>
      </c>
      <c r="K127" s="379"/>
      <c r="L127" s="379"/>
      <c r="M127" s="379"/>
      <c r="N127" s="379"/>
      <c r="O127" s="379"/>
      <c r="P127" s="379"/>
      <c r="Q127" s="380"/>
      <c r="R127" s="79"/>
      <c r="S127" s="79"/>
      <c r="T127" s="79"/>
      <c r="U127" s="79"/>
      <c r="V127" s="79"/>
      <c r="W127" s="79"/>
      <c r="X127" s="79"/>
      <c r="Y127" s="79"/>
      <c r="Z127" s="79"/>
      <c r="AA127" s="79"/>
      <c r="AB127" s="79"/>
      <c r="AC127" s="466"/>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x14ac:dyDescent="0.15">
      <c r="B128" s="571"/>
      <c r="C128" s="572"/>
      <c r="D128" s="71"/>
      <c r="E128" s="455"/>
      <c r="F128" s="386"/>
      <c r="G128" s="387"/>
      <c r="H128" s="388"/>
      <c r="I128" s="63" t="s">
        <v>116</v>
      </c>
      <c r="J128" s="375" t="s">
        <v>257</v>
      </c>
      <c r="K128" s="375"/>
      <c r="L128" s="375"/>
      <c r="M128" s="375"/>
      <c r="N128" s="375"/>
      <c r="O128" s="375"/>
      <c r="P128" s="375"/>
      <c r="Q128" s="376"/>
      <c r="R128" s="49"/>
      <c r="S128" s="49"/>
      <c r="T128" s="49"/>
      <c r="U128" s="49"/>
      <c r="V128" s="49"/>
      <c r="W128" s="49"/>
      <c r="X128" s="49"/>
      <c r="Y128" s="49"/>
      <c r="Z128" s="49"/>
      <c r="AA128" s="49"/>
      <c r="AB128" s="49"/>
      <c r="AC128" s="467"/>
      <c r="AE128" s="1" t="str">
        <f t="shared" si="0"/>
        <v>□</v>
      </c>
      <c r="AL128" s="37"/>
      <c r="AM128" s="43" t="s">
        <v>65</v>
      </c>
      <c r="AN128" s="43" t="s">
        <v>66</v>
      </c>
      <c r="AO128" s="43" t="s">
        <v>67</v>
      </c>
      <c r="AP128" s="45" t="s">
        <v>92</v>
      </c>
      <c r="AQ128" s="45" t="s">
        <v>68</v>
      </c>
    </row>
    <row r="129" spans="2:61" ht="12" customHeight="1" x14ac:dyDescent="0.15">
      <c r="B129" s="571"/>
      <c r="C129" s="572"/>
      <c r="D129" s="71"/>
      <c r="E129" s="539"/>
      <c r="F129" s="606"/>
      <c r="G129" s="425"/>
      <c r="H129" s="607"/>
      <c r="I129" s="66" t="s">
        <v>106</v>
      </c>
      <c r="J129" s="377" t="s">
        <v>258</v>
      </c>
      <c r="K129" s="377"/>
      <c r="L129" s="377"/>
      <c r="M129" s="377"/>
      <c r="N129" s="377"/>
      <c r="O129" s="377"/>
      <c r="P129" s="377"/>
      <c r="Q129" s="431"/>
      <c r="R129" s="70"/>
      <c r="S129" s="70"/>
      <c r="T129" s="70"/>
      <c r="U129" s="70"/>
      <c r="V129" s="70"/>
      <c r="W129" s="70"/>
      <c r="X129" s="70"/>
      <c r="Y129" s="70"/>
      <c r="Z129" s="70"/>
      <c r="AA129" s="70"/>
      <c r="AB129" s="70"/>
      <c r="AC129" s="474"/>
      <c r="AE129" s="1" t="str">
        <f t="shared" si="0"/>
        <v>□</v>
      </c>
    </row>
    <row r="130" spans="2:61" ht="26.1" customHeight="1" x14ac:dyDescent="0.15">
      <c r="B130" s="571"/>
      <c r="C130" s="572"/>
      <c r="D130" s="71"/>
      <c r="E130" s="454" t="s">
        <v>260</v>
      </c>
      <c r="F130" s="383" t="s">
        <v>261</v>
      </c>
      <c r="G130" s="384"/>
      <c r="H130" s="385"/>
      <c r="I130" s="63" t="s">
        <v>85</v>
      </c>
      <c r="J130" s="608" t="s">
        <v>262</v>
      </c>
      <c r="K130" s="608"/>
      <c r="L130" s="608"/>
      <c r="M130" s="608"/>
      <c r="N130" s="608"/>
      <c r="O130" s="608"/>
      <c r="P130" s="608"/>
      <c r="Q130" s="609"/>
      <c r="R130" s="144"/>
      <c r="S130" s="79"/>
      <c r="T130" s="79"/>
      <c r="U130" s="79"/>
      <c r="V130" s="79"/>
      <c r="W130" s="79"/>
      <c r="X130" s="79"/>
      <c r="Y130" s="79"/>
      <c r="Z130" s="79"/>
      <c r="AA130" s="79"/>
      <c r="AB130" s="79"/>
      <c r="AC130" s="466"/>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x14ac:dyDescent="0.15">
      <c r="B131" s="571"/>
      <c r="C131" s="572"/>
      <c r="D131" s="71"/>
      <c r="E131" s="455"/>
      <c r="F131" s="386"/>
      <c r="G131" s="387"/>
      <c r="H131" s="388"/>
      <c r="I131" s="63" t="s">
        <v>116</v>
      </c>
      <c r="J131" s="375" t="s">
        <v>257</v>
      </c>
      <c r="K131" s="375"/>
      <c r="L131" s="375"/>
      <c r="M131" s="375"/>
      <c r="N131" s="375"/>
      <c r="O131" s="375"/>
      <c r="P131" s="375"/>
      <c r="Q131" s="376"/>
      <c r="R131" s="56"/>
      <c r="S131" s="49"/>
      <c r="T131" s="49"/>
      <c r="U131" s="49"/>
      <c r="V131" s="49"/>
      <c r="W131" s="49"/>
      <c r="X131" s="49"/>
      <c r="Y131" s="49"/>
      <c r="Z131" s="49"/>
      <c r="AA131" s="49"/>
      <c r="AB131" s="49"/>
      <c r="AC131" s="467"/>
      <c r="AE131" s="1" t="str">
        <f t="shared" si="0"/>
        <v>□</v>
      </c>
      <c r="AL131" s="37"/>
      <c r="AM131" s="43" t="s">
        <v>65</v>
      </c>
      <c r="AN131" s="43" t="s">
        <v>263</v>
      </c>
      <c r="AO131" s="43" t="s">
        <v>66</v>
      </c>
      <c r="AP131" s="43" t="s">
        <v>67</v>
      </c>
      <c r="AQ131" s="45" t="s">
        <v>92</v>
      </c>
      <c r="AR131" s="45" t="s">
        <v>68</v>
      </c>
    </row>
    <row r="132" spans="2:61" ht="12" customHeight="1" x14ac:dyDescent="0.15">
      <c r="B132" s="571"/>
      <c r="C132" s="572"/>
      <c r="D132" s="71"/>
      <c r="E132" s="455"/>
      <c r="F132" s="386"/>
      <c r="G132" s="387"/>
      <c r="H132" s="388"/>
      <c r="I132" s="63" t="s">
        <v>106</v>
      </c>
      <c r="J132" s="375" t="s">
        <v>264</v>
      </c>
      <c r="K132" s="375"/>
      <c r="L132" s="375"/>
      <c r="M132" s="375"/>
      <c r="N132" s="375"/>
      <c r="O132" s="375"/>
      <c r="P132" s="375"/>
      <c r="Q132" s="376"/>
      <c r="R132" s="56"/>
      <c r="S132" s="49"/>
      <c r="T132" s="49"/>
      <c r="U132" s="49"/>
      <c r="V132" s="49"/>
      <c r="W132" s="49"/>
      <c r="X132" s="49"/>
      <c r="Y132" s="49"/>
      <c r="Z132" s="49"/>
      <c r="AA132" s="49"/>
      <c r="AB132" s="49"/>
      <c r="AC132" s="467"/>
      <c r="AE132" s="1" t="str">
        <f t="shared" si="0"/>
        <v>□</v>
      </c>
    </row>
    <row r="133" spans="2:61" ht="12" customHeight="1" x14ac:dyDescent="0.15">
      <c r="B133" s="571"/>
      <c r="C133" s="572"/>
      <c r="D133" s="71"/>
      <c r="E133" s="539"/>
      <c r="F133" s="606"/>
      <c r="G133" s="425"/>
      <c r="H133" s="607"/>
      <c r="I133" s="66" t="s">
        <v>265</v>
      </c>
      <c r="J133" s="377" t="s">
        <v>258</v>
      </c>
      <c r="K133" s="377"/>
      <c r="L133" s="377"/>
      <c r="M133" s="377"/>
      <c r="N133" s="377"/>
      <c r="O133" s="377"/>
      <c r="P133" s="377"/>
      <c r="Q133" s="431"/>
      <c r="R133" s="183"/>
      <c r="S133" s="70"/>
      <c r="T133" s="70"/>
      <c r="U133" s="70"/>
      <c r="V133" s="70"/>
      <c r="W133" s="70"/>
      <c r="X133" s="70"/>
      <c r="Y133" s="70"/>
      <c r="Z133" s="70"/>
      <c r="AA133" s="70"/>
      <c r="AB133" s="70"/>
      <c r="AC133" s="474"/>
      <c r="AE133" s="1" t="str">
        <f t="shared" si="0"/>
        <v>□</v>
      </c>
    </row>
    <row r="134" spans="2:61" ht="12" customHeight="1" x14ac:dyDescent="0.15">
      <c r="B134" s="571"/>
      <c r="C134" s="572"/>
      <c r="D134" s="71"/>
      <c r="E134" s="454" t="s">
        <v>266</v>
      </c>
      <c r="F134" s="383" t="s">
        <v>267</v>
      </c>
      <c r="G134" s="384"/>
      <c r="H134" s="385"/>
      <c r="I134" s="57" t="s">
        <v>268</v>
      </c>
      <c r="J134" s="379" t="s">
        <v>269</v>
      </c>
      <c r="K134" s="379"/>
      <c r="L134" s="379"/>
      <c r="M134" s="379"/>
      <c r="N134" s="379"/>
      <c r="O134" s="379"/>
      <c r="P134" s="379"/>
      <c r="Q134" s="380"/>
      <c r="R134" s="144"/>
      <c r="S134" s="79"/>
      <c r="T134" s="79"/>
      <c r="U134" s="79"/>
      <c r="V134" s="79"/>
      <c r="W134" s="79"/>
      <c r="X134" s="79"/>
      <c r="Y134" s="79"/>
      <c r="Z134" s="79"/>
      <c r="AA134" s="79"/>
      <c r="AB134" s="79"/>
      <c r="AC134" s="466"/>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x14ac:dyDescent="0.15">
      <c r="B135" s="571"/>
      <c r="C135" s="572"/>
      <c r="D135" s="71"/>
      <c r="E135" s="455"/>
      <c r="F135" s="386"/>
      <c r="G135" s="387"/>
      <c r="H135" s="388"/>
      <c r="I135" s="63" t="s">
        <v>116</v>
      </c>
      <c r="J135" s="375" t="s">
        <v>257</v>
      </c>
      <c r="K135" s="375"/>
      <c r="L135" s="375"/>
      <c r="M135" s="375"/>
      <c r="N135" s="375"/>
      <c r="O135" s="375"/>
      <c r="P135" s="375"/>
      <c r="Q135" s="376"/>
      <c r="R135" s="56"/>
      <c r="S135" s="49"/>
      <c r="T135" s="49"/>
      <c r="U135" s="49"/>
      <c r="V135" s="49"/>
      <c r="W135" s="49"/>
      <c r="X135" s="49"/>
      <c r="Y135" s="49"/>
      <c r="Z135" s="49"/>
      <c r="AA135" s="49"/>
      <c r="AB135" s="49"/>
      <c r="AC135" s="467"/>
      <c r="AE135" s="1" t="str">
        <f t="shared" si="0"/>
        <v>□</v>
      </c>
      <c r="AL135" s="37"/>
      <c r="AM135" s="43" t="s">
        <v>65</v>
      </c>
      <c r="AN135" s="43" t="s">
        <v>263</v>
      </c>
      <c r="AO135" s="43" t="s">
        <v>66</v>
      </c>
      <c r="AP135" s="43" t="s">
        <v>67</v>
      </c>
      <c r="AQ135" s="45" t="s">
        <v>92</v>
      </c>
      <c r="AR135" s="45" t="s">
        <v>68</v>
      </c>
    </row>
    <row r="136" spans="2:61" ht="12" customHeight="1" x14ac:dyDescent="0.15">
      <c r="B136" s="571"/>
      <c r="C136" s="572"/>
      <c r="D136" s="71"/>
      <c r="E136" s="455"/>
      <c r="F136" s="386"/>
      <c r="G136" s="387"/>
      <c r="H136" s="388"/>
      <c r="I136" s="63" t="s">
        <v>106</v>
      </c>
      <c r="J136" s="375" t="s">
        <v>264</v>
      </c>
      <c r="K136" s="375"/>
      <c r="L136" s="375"/>
      <c r="M136" s="375"/>
      <c r="N136" s="375"/>
      <c r="O136" s="375"/>
      <c r="P136" s="375"/>
      <c r="Q136" s="376"/>
      <c r="R136" s="56"/>
      <c r="S136" s="49"/>
      <c r="T136" s="49"/>
      <c r="U136" s="49"/>
      <c r="V136" s="49"/>
      <c r="W136" s="49"/>
      <c r="X136" s="49"/>
      <c r="Y136" s="49"/>
      <c r="Z136" s="49"/>
      <c r="AA136" s="49"/>
      <c r="AB136" s="49"/>
      <c r="AC136" s="467"/>
      <c r="AE136" s="1" t="str">
        <f t="shared" si="0"/>
        <v>□</v>
      </c>
    </row>
    <row r="137" spans="2:61" ht="12" customHeight="1" x14ac:dyDescent="0.15">
      <c r="B137" s="571"/>
      <c r="C137" s="572"/>
      <c r="D137" s="71"/>
      <c r="E137" s="455"/>
      <c r="F137" s="386"/>
      <c r="G137" s="387"/>
      <c r="H137" s="388"/>
      <c r="I137" s="66" t="s">
        <v>265</v>
      </c>
      <c r="J137" s="377" t="s">
        <v>258</v>
      </c>
      <c r="K137" s="377"/>
      <c r="L137" s="377"/>
      <c r="M137" s="377"/>
      <c r="N137" s="377"/>
      <c r="O137" s="377"/>
      <c r="P137" s="377"/>
      <c r="Q137" s="431"/>
      <c r="R137" s="183"/>
      <c r="S137" s="70"/>
      <c r="T137" s="70"/>
      <c r="U137" s="70"/>
      <c r="V137" s="70"/>
      <c r="W137" s="70"/>
      <c r="X137" s="70"/>
      <c r="Y137" s="70"/>
      <c r="Z137" s="70"/>
      <c r="AA137" s="70"/>
      <c r="AB137" s="70"/>
      <c r="AC137" s="474"/>
      <c r="AE137" s="1" t="str">
        <f t="shared" si="0"/>
        <v>□</v>
      </c>
    </row>
    <row r="138" spans="2:61" ht="3.75" customHeight="1" x14ac:dyDescent="0.15">
      <c r="B138" s="571"/>
      <c r="C138" s="572"/>
      <c r="D138" s="406" t="s">
        <v>41</v>
      </c>
      <c r="E138" s="407"/>
      <c r="F138" s="407"/>
      <c r="G138" s="407"/>
      <c r="H138" s="408"/>
      <c r="I138" s="105"/>
      <c r="J138" s="181"/>
      <c r="K138" s="181"/>
      <c r="L138" s="181"/>
      <c r="M138" s="181"/>
      <c r="N138" s="181"/>
      <c r="O138" s="181"/>
      <c r="P138" s="181"/>
      <c r="Q138" s="182"/>
      <c r="R138" s="144"/>
      <c r="S138" s="79"/>
      <c r="T138" s="79"/>
      <c r="U138" s="79"/>
      <c r="V138" s="79"/>
      <c r="W138" s="79"/>
      <c r="X138" s="79"/>
      <c r="Y138" s="79"/>
      <c r="Z138" s="79"/>
      <c r="AA138" s="79"/>
      <c r="AB138" s="79"/>
      <c r="AC138" s="466"/>
    </row>
    <row r="139" spans="2:61" ht="18" customHeight="1" x14ac:dyDescent="0.15">
      <c r="B139" s="571"/>
      <c r="C139" s="572"/>
      <c r="D139" s="409"/>
      <c r="E139" s="410"/>
      <c r="F139" s="410"/>
      <c r="G139" s="410"/>
      <c r="H139" s="411"/>
      <c r="I139" s="359" t="s">
        <v>85</v>
      </c>
      <c r="J139" s="353" t="s">
        <v>242</v>
      </c>
      <c r="K139" s="353"/>
      <c r="L139" s="353"/>
      <c r="M139" s="353"/>
      <c r="N139" s="353"/>
      <c r="O139" s="272"/>
      <c r="P139" s="272"/>
      <c r="Q139" s="273"/>
      <c r="R139" s="354"/>
      <c r="S139" s="532"/>
      <c r="T139" s="532"/>
      <c r="U139" s="532"/>
      <c r="V139" s="532"/>
      <c r="W139" s="532"/>
      <c r="X139" s="532"/>
      <c r="Y139" s="532"/>
      <c r="Z139" s="532"/>
      <c r="AA139" s="532"/>
      <c r="AB139" s="533"/>
      <c r="AC139" s="467"/>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x14ac:dyDescent="0.15">
      <c r="B140" s="571"/>
      <c r="C140" s="572"/>
      <c r="D140" s="409"/>
      <c r="E140" s="410"/>
      <c r="F140" s="410"/>
      <c r="G140" s="410"/>
      <c r="H140" s="411"/>
      <c r="I140" s="359" t="s">
        <v>85</v>
      </c>
      <c r="J140" s="353" t="s">
        <v>243</v>
      </c>
      <c r="K140" s="353"/>
      <c r="L140" s="353"/>
      <c r="M140" s="353"/>
      <c r="N140" s="353"/>
      <c r="O140" s="272"/>
      <c r="P140" s="272"/>
      <c r="Q140" s="273"/>
      <c r="R140" s="354"/>
      <c r="S140" s="674"/>
      <c r="T140" s="674"/>
      <c r="U140" s="674"/>
      <c r="V140" s="674"/>
      <c r="W140" s="674"/>
      <c r="X140" s="674"/>
      <c r="Y140" s="674"/>
      <c r="Z140" s="674"/>
      <c r="AA140" s="674"/>
      <c r="AB140" s="675"/>
      <c r="AC140" s="467"/>
      <c r="AE140" s="1" t="str">
        <f>+I140</f>
        <v>□</v>
      </c>
      <c r="AL140" s="37"/>
      <c r="AM140" s="43" t="s">
        <v>66</v>
      </c>
      <c r="AN140" s="43" t="s">
        <v>67</v>
      </c>
      <c r="AO140" s="43" t="s">
        <v>67</v>
      </c>
      <c r="AP140" s="45" t="s">
        <v>92</v>
      </c>
      <c r="AQ140" s="45" t="s">
        <v>68</v>
      </c>
    </row>
    <row r="141" spans="2:61" ht="18" customHeight="1" x14ac:dyDescent="0.15">
      <c r="B141" s="571"/>
      <c r="C141" s="572"/>
      <c r="D141" s="409"/>
      <c r="E141" s="410"/>
      <c r="F141" s="410"/>
      <c r="G141" s="410"/>
      <c r="H141" s="411"/>
      <c r="I141" s="359" t="s">
        <v>85</v>
      </c>
      <c r="J141" s="353" t="s">
        <v>244</v>
      </c>
      <c r="K141" s="353"/>
      <c r="L141" s="353"/>
      <c r="M141" s="353"/>
      <c r="N141" s="353"/>
      <c r="O141" s="272"/>
      <c r="P141" s="272"/>
      <c r="Q141" s="273"/>
      <c r="R141" s="354"/>
      <c r="S141" s="674"/>
      <c r="T141" s="674"/>
      <c r="U141" s="674"/>
      <c r="V141" s="674"/>
      <c r="W141" s="674"/>
      <c r="X141" s="674"/>
      <c r="Y141" s="674"/>
      <c r="Z141" s="674"/>
      <c r="AA141" s="674"/>
      <c r="AB141" s="675"/>
      <c r="AC141" s="467"/>
      <c r="AE141" s="1" t="str">
        <f>+I141</f>
        <v>□</v>
      </c>
    </row>
    <row r="142" spans="2:61" ht="6.75" customHeight="1" x14ac:dyDescent="0.15">
      <c r="B142" s="571"/>
      <c r="C142" s="572"/>
      <c r="D142" s="409"/>
      <c r="E142" s="410"/>
      <c r="F142" s="410"/>
      <c r="G142" s="410"/>
      <c r="H142" s="411"/>
      <c r="I142" s="94"/>
      <c r="J142" s="37"/>
      <c r="K142" s="37"/>
      <c r="L142" s="37"/>
      <c r="M142" s="37"/>
      <c r="N142" s="37"/>
      <c r="O142" s="37"/>
      <c r="P142" s="37"/>
      <c r="Q142" s="39"/>
      <c r="R142" s="48"/>
      <c r="S142" s="98"/>
      <c r="T142" s="98"/>
      <c r="U142" s="98"/>
      <c r="V142" s="98"/>
      <c r="W142" s="98"/>
      <c r="X142" s="98"/>
      <c r="Y142" s="98"/>
      <c r="Z142" s="98"/>
      <c r="AA142" s="98"/>
      <c r="AB142" s="98"/>
      <c r="AC142" s="474"/>
    </row>
    <row r="143" spans="2:61" s="142" customFormat="1" ht="12.95" customHeight="1" x14ac:dyDescent="0.15">
      <c r="B143" s="571"/>
      <c r="C143" s="572"/>
      <c r="D143" s="391"/>
      <c r="E143" s="171" t="s">
        <v>271</v>
      </c>
      <c r="F143" s="561" t="s">
        <v>272</v>
      </c>
      <c r="G143" s="574"/>
      <c r="H143" s="575"/>
      <c r="I143" s="184"/>
      <c r="J143" s="58"/>
      <c r="K143" s="58"/>
      <c r="L143" s="58"/>
      <c r="M143" s="58"/>
      <c r="N143" s="58"/>
      <c r="O143" s="58"/>
      <c r="P143" s="58"/>
      <c r="Q143" s="59"/>
      <c r="R143" s="91"/>
      <c r="S143" s="92"/>
      <c r="T143" s="92"/>
      <c r="U143" s="92"/>
      <c r="V143" s="92"/>
      <c r="W143" s="92"/>
      <c r="X143" s="92"/>
      <c r="Y143" s="92"/>
      <c r="Z143" s="92"/>
      <c r="AA143" s="92"/>
      <c r="AB143" s="185"/>
      <c r="AC143" s="466"/>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571"/>
      <c r="C144" s="572"/>
      <c r="D144" s="573"/>
      <c r="E144" s="173" t="s">
        <v>247</v>
      </c>
      <c r="F144" s="561" t="s">
        <v>248</v>
      </c>
      <c r="G144" s="562"/>
      <c r="H144" s="563"/>
      <c r="I144" s="174"/>
      <c r="J144" s="95"/>
      <c r="K144" s="95"/>
      <c r="L144" s="95"/>
      <c r="M144" s="95"/>
      <c r="N144" s="95"/>
      <c r="O144" s="95"/>
      <c r="P144" s="95"/>
      <c r="Q144" s="96"/>
      <c r="R144" s="157"/>
      <c r="S144" s="97"/>
      <c r="T144" s="97"/>
      <c r="U144" s="97"/>
      <c r="V144" s="97"/>
      <c r="W144" s="97"/>
      <c r="X144" s="97"/>
      <c r="Y144" s="97"/>
      <c r="Z144" s="97"/>
      <c r="AA144" s="97"/>
      <c r="AB144" s="99"/>
      <c r="AC144" s="467"/>
    </row>
    <row r="145" spans="2:61" s="142" customFormat="1" ht="18" customHeight="1" x14ac:dyDescent="0.15">
      <c r="B145" s="571"/>
      <c r="C145" s="572"/>
      <c r="D145" s="573"/>
      <c r="E145" s="389" t="s">
        <v>273</v>
      </c>
      <c r="F145" s="552" t="s">
        <v>274</v>
      </c>
      <c r="G145" s="553"/>
      <c r="H145" s="554"/>
      <c r="I145" s="351" t="s">
        <v>85</v>
      </c>
      <c r="J145" s="353" t="s">
        <v>373</v>
      </c>
      <c r="K145" s="37"/>
      <c r="L145" s="37"/>
      <c r="M145" s="37"/>
      <c r="N145" s="37"/>
      <c r="O145" s="37"/>
      <c r="P145" s="37"/>
      <c r="Q145" s="39"/>
      <c r="R145" s="352" t="s">
        <v>85</v>
      </c>
      <c r="S145" s="353" t="s">
        <v>508</v>
      </c>
      <c r="T145" s="355"/>
      <c r="U145" s="355"/>
      <c r="V145" s="355"/>
      <c r="W145" s="355"/>
      <c r="X145" s="355"/>
      <c r="Y145" s="355"/>
      <c r="Z145" s="355"/>
      <c r="AA145" s="355"/>
      <c r="AB145" s="99"/>
      <c r="AC145" s="467"/>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8"/>
      <c r="BB145" s="143"/>
      <c r="BC145" s="143"/>
      <c r="BD145" s="143"/>
      <c r="BE145" s="143"/>
      <c r="BF145" s="143"/>
      <c r="BG145" s="143"/>
      <c r="BH145" s="143"/>
      <c r="BI145" s="143"/>
    </row>
    <row r="146" spans="2:61" s="142" customFormat="1" ht="18" customHeight="1" x14ac:dyDescent="0.15">
      <c r="B146" s="571"/>
      <c r="C146" s="572"/>
      <c r="D146" s="573"/>
      <c r="E146" s="390"/>
      <c r="F146" s="555"/>
      <c r="G146" s="556"/>
      <c r="H146" s="557"/>
      <c r="I146" s="274"/>
      <c r="J146" s="272"/>
      <c r="K146" s="37"/>
      <c r="L146" s="37"/>
      <c r="M146" s="37"/>
      <c r="N146" s="37"/>
      <c r="O146" s="37"/>
      <c r="P146" s="37"/>
      <c r="Q146" s="39"/>
      <c r="R146" s="352" t="s">
        <v>85</v>
      </c>
      <c r="S146" s="353" t="s">
        <v>510</v>
      </c>
      <c r="T146" s="355"/>
      <c r="U146" s="355"/>
      <c r="V146" s="355"/>
      <c r="W146" s="355"/>
      <c r="X146" s="355"/>
      <c r="Y146" s="355"/>
      <c r="Z146" s="355"/>
      <c r="AA146" s="355"/>
      <c r="AB146" s="99"/>
      <c r="AC146" s="467"/>
      <c r="AF146" s="142" t="str">
        <f>R146</f>
        <v>□</v>
      </c>
      <c r="AH146" s="61"/>
      <c r="AI146" s="61"/>
      <c r="AJ146" s="2"/>
      <c r="AK146" s="2"/>
      <c r="AL146" s="37"/>
      <c r="AM146" s="43" t="s">
        <v>65</v>
      </c>
      <c r="AN146" s="43" t="s">
        <v>66</v>
      </c>
      <c r="AO146" s="43" t="s">
        <v>67</v>
      </c>
      <c r="AP146" s="45" t="s">
        <v>92</v>
      </c>
      <c r="AQ146" s="45" t="s">
        <v>68</v>
      </c>
      <c r="AR146" s="299"/>
      <c r="BB146" s="143"/>
      <c r="BC146" s="143"/>
      <c r="BD146" s="143"/>
      <c r="BE146" s="143"/>
      <c r="BF146" s="143"/>
      <c r="BG146" s="143"/>
      <c r="BH146" s="143"/>
      <c r="BI146" s="143"/>
    </row>
    <row r="147" spans="2:61" s="142" customFormat="1" ht="18" customHeight="1" x14ac:dyDescent="0.15">
      <c r="B147" s="571"/>
      <c r="C147" s="572"/>
      <c r="D147" s="573"/>
      <c r="E147" s="390"/>
      <c r="F147" s="555"/>
      <c r="G147" s="556"/>
      <c r="H147" s="557"/>
      <c r="I147" s="274"/>
      <c r="J147" s="272"/>
      <c r="K147" s="37"/>
      <c r="L147" s="37"/>
      <c r="M147" s="37"/>
      <c r="N147" s="37"/>
      <c r="O147" s="37"/>
      <c r="P147" s="37"/>
      <c r="Q147" s="39"/>
      <c r="R147" s="352" t="s">
        <v>85</v>
      </c>
      <c r="S147" s="353" t="s">
        <v>509</v>
      </c>
      <c r="T147" s="355"/>
      <c r="U147" s="355"/>
      <c r="V147" s="355"/>
      <c r="W147" s="355"/>
      <c r="X147" s="355"/>
      <c r="Y147" s="355"/>
      <c r="Z147" s="355"/>
      <c r="AA147" s="355"/>
      <c r="AB147" s="99"/>
      <c r="AC147" s="467"/>
      <c r="AF147" s="142" t="str">
        <f>R147</f>
        <v>□</v>
      </c>
      <c r="AH147" s="61"/>
      <c r="AI147" s="61"/>
      <c r="AJ147" s="2"/>
      <c r="AK147" s="2"/>
      <c r="AL147" s="37" t="s">
        <v>111</v>
      </c>
      <c r="AM147" s="46" t="s">
        <v>112</v>
      </c>
      <c r="AN147" s="46" t="s">
        <v>113</v>
      </c>
      <c r="AO147" s="46" t="s">
        <v>114</v>
      </c>
      <c r="AP147" s="46" t="s">
        <v>531</v>
      </c>
      <c r="AQ147" s="46" t="s">
        <v>115</v>
      </c>
      <c r="AR147" s="46" t="s">
        <v>91</v>
      </c>
      <c r="BB147" s="143"/>
      <c r="BC147" s="143"/>
      <c r="BD147" s="143"/>
      <c r="BE147" s="143"/>
      <c r="BF147" s="143"/>
      <c r="BG147" s="143"/>
      <c r="BH147" s="143"/>
      <c r="BI147" s="143"/>
    </row>
    <row r="148" spans="2:61" ht="18" customHeight="1" x14ac:dyDescent="0.15">
      <c r="B148" s="571"/>
      <c r="C148" s="572"/>
      <c r="D148" s="573"/>
      <c r="E148" s="390"/>
      <c r="F148" s="555"/>
      <c r="G148" s="556"/>
      <c r="H148" s="557"/>
      <c r="I148" s="94"/>
      <c r="J148" s="95"/>
      <c r="K148" s="95"/>
      <c r="L148" s="95"/>
      <c r="M148" s="95"/>
      <c r="N148" s="95"/>
      <c r="O148" s="95"/>
      <c r="P148" s="95"/>
      <c r="Q148" s="96"/>
      <c r="R148" s="529" t="s">
        <v>110</v>
      </c>
      <c r="S148" s="530"/>
      <c r="T148" s="530"/>
      <c r="U148" s="530"/>
      <c r="V148" s="530"/>
      <c r="W148" s="530"/>
      <c r="X148" s="530"/>
      <c r="Y148" s="530"/>
      <c r="Z148" s="530"/>
      <c r="AA148" s="530"/>
      <c r="AB148" s="531"/>
      <c r="AC148" s="467"/>
      <c r="AE148" s="142" t="str">
        <f>+I149</f>
        <v>□</v>
      </c>
      <c r="AL148" s="37"/>
      <c r="AM148" s="43" t="s">
        <v>65</v>
      </c>
      <c r="AN148" s="43" t="s">
        <v>66</v>
      </c>
      <c r="AO148" s="43" t="s">
        <v>66</v>
      </c>
      <c r="AP148" s="43" t="s">
        <v>66</v>
      </c>
      <c r="AQ148" s="45" t="s">
        <v>92</v>
      </c>
      <c r="AR148" s="45" t="s">
        <v>68</v>
      </c>
    </row>
    <row r="149" spans="2:61" ht="21.95" customHeight="1" x14ac:dyDescent="0.15">
      <c r="B149" s="571"/>
      <c r="C149" s="572"/>
      <c r="D149" s="573"/>
      <c r="E149" s="390"/>
      <c r="F149" s="558"/>
      <c r="G149" s="559"/>
      <c r="H149" s="560"/>
      <c r="I149" s="63" t="s">
        <v>106</v>
      </c>
      <c r="J149" s="37" t="s">
        <v>187</v>
      </c>
      <c r="K149" s="37"/>
      <c r="L149" s="37"/>
      <c r="M149" s="37"/>
      <c r="N149" s="37"/>
      <c r="O149" s="37"/>
      <c r="P149" s="37"/>
      <c r="Q149" s="39"/>
      <c r="R149" s="526" t="s">
        <v>275</v>
      </c>
      <c r="S149" s="412"/>
      <c r="T149" s="412"/>
      <c r="U149" s="412"/>
      <c r="V149" s="412"/>
      <c r="W149" s="412"/>
      <c r="X149" s="412"/>
      <c r="Y149" s="378"/>
      <c r="Z149" s="378"/>
      <c r="AA149" s="97" t="s">
        <v>276</v>
      </c>
      <c r="AB149" s="99"/>
      <c r="AC149" s="467"/>
      <c r="AE149" s="142" t="str">
        <f>+I150</f>
        <v>□</v>
      </c>
      <c r="AH149" s="113" t="s">
        <v>277</v>
      </c>
      <c r="AJ149" s="45" t="str">
        <f>IF(Y149&gt;0,IF(Y149&lt;300,"③床1100",IF(Y149&lt;650,"②腰800",IF(Y149&gt;=1100,"基準なし","①床1100"))),"■未答")</f>
        <v>■未答</v>
      </c>
    </row>
    <row r="150" spans="2:61" ht="20.100000000000001" customHeight="1" x14ac:dyDescent="0.15">
      <c r="B150" s="571"/>
      <c r="C150" s="572"/>
      <c r="D150" s="573"/>
      <c r="E150" s="390"/>
      <c r="F150" s="552" t="s">
        <v>278</v>
      </c>
      <c r="G150" s="553"/>
      <c r="H150" s="554"/>
      <c r="I150" s="63" t="s">
        <v>123</v>
      </c>
      <c r="J150" s="37" t="s">
        <v>279</v>
      </c>
      <c r="K150" s="37"/>
      <c r="L150" s="37"/>
      <c r="M150" s="37"/>
      <c r="N150" s="37"/>
      <c r="O150" s="37"/>
      <c r="P150" s="37"/>
      <c r="Q150" s="39"/>
      <c r="R150" s="526" t="s">
        <v>280</v>
      </c>
      <c r="S150" s="412"/>
      <c r="T150" s="412"/>
      <c r="U150" s="412"/>
      <c r="V150" s="412"/>
      <c r="W150" s="412"/>
      <c r="X150" s="412"/>
      <c r="Y150" s="378"/>
      <c r="Z150" s="378"/>
      <c r="AA150" s="97" t="s">
        <v>173</v>
      </c>
      <c r="AB150" s="99"/>
      <c r="AC150" s="467"/>
      <c r="AH150" s="113" t="s">
        <v>281</v>
      </c>
      <c r="AJ150" s="45" t="str">
        <f>IF(Y150&gt;0,IF(Y149&lt;300,"◎不問",IF(Y149&lt;650,IF(Y150&lt;800,"◆未達","●適合"),IF(Y149&gt;=1100,"基準なし","◎不問"))),"■未答")</f>
        <v>■未答</v>
      </c>
    </row>
    <row r="151" spans="2:61" ht="20.100000000000001" customHeight="1" x14ac:dyDescent="0.15">
      <c r="B151" s="571"/>
      <c r="C151" s="572"/>
      <c r="D151" s="573"/>
      <c r="E151" s="390"/>
      <c r="F151" s="558"/>
      <c r="G151" s="559"/>
      <c r="H151" s="560"/>
      <c r="I151" s="174"/>
      <c r="J151" s="95"/>
      <c r="K151" s="95"/>
      <c r="L151" s="95"/>
      <c r="M151" s="95"/>
      <c r="N151" s="95"/>
      <c r="O151" s="95"/>
      <c r="P151" s="95"/>
      <c r="Q151" s="96"/>
      <c r="R151" s="526" t="s">
        <v>282</v>
      </c>
      <c r="S151" s="412"/>
      <c r="T151" s="412"/>
      <c r="U151" s="412"/>
      <c r="V151" s="412"/>
      <c r="W151" s="412"/>
      <c r="X151" s="412"/>
      <c r="Y151" s="378"/>
      <c r="Z151" s="378"/>
      <c r="AA151" s="97" t="s">
        <v>255</v>
      </c>
      <c r="AB151" s="99"/>
      <c r="AC151" s="467"/>
      <c r="AH151" s="113" t="s">
        <v>283</v>
      </c>
      <c r="AJ151" s="45" t="str">
        <f>IF(Y149&gt;0,IF(Y149&gt;=300,IF(Y149&lt;650,"◎不問",IF(Y149&lt;1100,IF(Y151&lt;1100,"◆未達","●適合"),"基準なし")),IF(Y151&lt;1100,"◆未達","●適合")),"■未答")</f>
        <v>■未答</v>
      </c>
    </row>
    <row r="152" spans="2:61" ht="20.100000000000001" customHeight="1" x14ac:dyDescent="0.15">
      <c r="B152" s="571"/>
      <c r="C152" s="572"/>
      <c r="D152" s="573"/>
      <c r="E152" s="390"/>
      <c r="F152" s="552" t="s">
        <v>284</v>
      </c>
      <c r="G152" s="553"/>
      <c r="H152" s="554"/>
      <c r="I152" s="186"/>
      <c r="J152" s="95"/>
      <c r="K152" s="95"/>
      <c r="L152" s="95"/>
      <c r="M152" s="95"/>
      <c r="N152" s="95"/>
      <c r="O152" s="95"/>
      <c r="P152" s="95"/>
      <c r="Q152" s="96"/>
      <c r="R152" s="157"/>
      <c r="S152" s="97"/>
      <c r="T152" s="97"/>
      <c r="U152" s="97"/>
      <c r="V152" s="97"/>
      <c r="W152" s="97"/>
      <c r="X152" s="97"/>
      <c r="Y152" s="519"/>
      <c r="Z152" s="519"/>
      <c r="AA152" s="97"/>
      <c r="AB152" s="99"/>
      <c r="AC152" s="467"/>
      <c r="AH152" s="113" t="s">
        <v>285</v>
      </c>
      <c r="AJ152" s="45" t="str">
        <f>IF(Y149&gt;0,IF(Y151&gt;0,IF(Y149+Y150-Y151=0,"●相互OK","▼矛盾"),"■まだ片方"),"■未答")</f>
        <v>■未答</v>
      </c>
    </row>
    <row r="153" spans="2:61" ht="20.100000000000001" customHeight="1" x14ac:dyDescent="0.15">
      <c r="B153" s="571"/>
      <c r="C153" s="572"/>
      <c r="D153" s="573"/>
      <c r="E153" s="391"/>
      <c r="F153" s="558"/>
      <c r="G153" s="559"/>
      <c r="H153" s="560"/>
      <c r="I153" s="187"/>
      <c r="J153" s="101"/>
      <c r="K153" s="101"/>
      <c r="L153" s="101"/>
      <c r="M153" s="101"/>
      <c r="N153" s="101"/>
      <c r="O153" s="101"/>
      <c r="P153" s="101"/>
      <c r="Q153" s="102"/>
      <c r="R153" s="88"/>
      <c r="S153" s="88"/>
      <c r="T153" s="88"/>
      <c r="U153" s="88"/>
      <c r="V153" s="88"/>
      <c r="W153" s="88"/>
      <c r="X153" s="88"/>
      <c r="Y153" s="88"/>
      <c r="Z153" s="88"/>
      <c r="AA153" s="88"/>
      <c r="AB153" s="90"/>
      <c r="AC153" s="474"/>
    </row>
    <row r="154" spans="2:61" s="142" customFormat="1" ht="21.95" customHeight="1" x14ac:dyDescent="0.15">
      <c r="B154" s="571"/>
      <c r="C154" s="572"/>
      <c r="D154" s="573"/>
      <c r="E154" s="389" t="s">
        <v>286</v>
      </c>
      <c r="F154" s="552" t="s">
        <v>287</v>
      </c>
      <c r="G154" s="553"/>
      <c r="H154" s="554"/>
      <c r="I154" s="352" t="s">
        <v>85</v>
      </c>
      <c r="J154" s="353" t="s">
        <v>373</v>
      </c>
      <c r="K154" s="356"/>
      <c r="L154" s="356"/>
      <c r="M154" s="356"/>
      <c r="N154" s="37"/>
      <c r="O154" s="37"/>
      <c r="P154" s="37"/>
      <c r="Q154" s="39"/>
      <c r="R154" s="352" t="s">
        <v>85</v>
      </c>
      <c r="S154" s="353" t="s">
        <v>511</v>
      </c>
      <c r="T154" s="355"/>
      <c r="U154" s="355"/>
      <c r="V154" s="97"/>
      <c r="W154" s="97"/>
      <c r="X154" s="97"/>
      <c r="Y154" s="97"/>
      <c r="Z154" s="97"/>
      <c r="AA154" s="97"/>
      <c r="AB154" s="99"/>
      <c r="AC154" s="525"/>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x14ac:dyDescent="0.15">
      <c r="B155" s="571"/>
      <c r="C155" s="572"/>
      <c r="D155" s="573"/>
      <c r="E155" s="390"/>
      <c r="F155" s="555"/>
      <c r="G155" s="556"/>
      <c r="H155" s="557"/>
      <c r="I155" s="274"/>
      <c r="J155" s="272"/>
      <c r="K155" s="37"/>
      <c r="L155" s="37"/>
      <c r="M155" s="37"/>
      <c r="N155" s="37"/>
      <c r="O155" s="37"/>
      <c r="P155" s="37"/>
      <c r="Q155" s="39"/>
      <c r="R155" s="352" t="s">
        <v>85</v>
      </c>
      <c r="S155" s="353" t="s">
        <v>510</v>
      </c>
      <c r="T155" s="355"/>
      <c r="U155" s="355"/>
      <c r="V155" s="97"/>
      <c r="W155" s="97"/>
      <c r="X155" s="97"/>
      <c r="Y155" s="97"/>
      <c r="Z155" s="97"/>
      <c r="AA155" s="97"/>
      <c r="AB155" s="99"/>
      <c r="AC155" s="525"/>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x14ac:dyDescent="0.15">
      <c r="B156" s="571"/>
      <c r="C156" s="572"/>
      <c r="D156" s="573"/>
      <c r="E156" s="390"/>
      <c r="F156" s="555"/>
      <c r="G156" s="556"/>
      <c r="H156" s="557"/>
      <c r="I156" s="274"/>
      <c r="J156" s="272"/>
      <c r="K156" s="37"/>
      <c r="L156" s="37"/>
      <c r="M156" s="37"/>
      <c r="N156" s="37"/>
      <c r="O156" s="37"/>
      <c r="P156" s="37"/>
      <c r="Q156" s="39"/>
      <c r="R156" s="352" t="s">
        <v>85</v>
      </c>
      <c r="S156" s="353" t="s">
        <v>509</v>
      </c>
      <c r="T156" s="355"/>
      <c r="U156" s="355"/>
      <c r="V156" s="97"/>
      <c r="W156" s="97"/>
      <c r="X156" s="97"/>
      <c r="Y156" s="97"/>
      <c r="Z156" s="97"/>
      <c r="AA156" s="97"/>
      <c r="AB156" s="99"/>
      <c r="AC156" s="525"/>
      <c r="AD156" s="188"/>
      <c r="AF156" s="142" t="str">
        <f>R156</f>
        <v>□</v>
      </c>
      <c r="AG156" s="188"/>
      <c r="AH156" s="61"/>
      <c r="AI156" s="61"/>
      <c r="AJ156" s="2"/>
      <c r="AK156" s="2"/>
      <c r="AL156" s="37" t="s">
        <v>111</v>
      </c>
      <c r="AM156" s="46" t="s">
        <v>112</v>
      </c>
      <c r="AN156" s="46" t="s">
        <v>113</v>
      </c>
      <c r="AO156" s="46" t="s">
        <v>114</v>
      </c>
      <c r="AP156" s="46" t="s">
        <v>531</v>
      </c>
      <c r="AQ156" s="46" t="s">
        <v>115</v>
      </c>
      <c r="AR156" s="46" t="s">
        <v>91</v>
      </c>
      <c r="BB156" s="143"/>
      <c r="BC156" s="143"/>
      <c r="BD156" s="143"/>
      <c r="BE156" s="143"/>
      <c r="BF156" s="143"/>
      <c r="BG156" s="143"/>
      <c r="BH156" s="143"/>
      <c r="BI156" s="143"/>
    </row>
    <row r="157" spans="2:61" ht="21.95" customHeight="1" x14ac:dyDescent="0.15">
      <c r="B157" s="571"/>
      <c r="C157" s="572"/>
      <c r="D157" s="573"/>
      <c r="E157" s="390"/>
      <c r="F157" s="555"/>
      <c r="G157" s="556"/>
      <c r="H157" s="557"/>
      <c r="I157" s="94"/>
      <c r="J157" s="95"/>
      <c r="K157" s="95"/>
      <c r="L157" s="95"/>
      <c r="M157" s="95"/>
      <c r="N157" s="95"/>
      <c r="O157" s="95"/>
      <c r="P157" s="95"/>
      <c r="Q157" s="96"/>
      <c r="R157" s="529" t="s">
        <v>110</v>
      </c>
      <c r="S157" s="530"/>
      <c r="T157" s="530"/>
      <c r="U157" s="530"/>
      <c r="V157" s="530"/>
      <c r="W157" s="530"/>
      <c r="X157" s="530"/>
      <c r="Y157" s="530"/>
      <c r="Z157" s="530"/>
      <c r="AA157" s="530"/>
      <c r="AB157" s="531"/>
      <c r="AC157" s="525"/>
      <c r="AD157" s="189"/>
      <c r="AE157" s="142" t="str">
        <f>I158</f>
        <v>□</v>
      </c>
      <c r="AF157" s="189"/>
      <c r="AG157" s="189"/>
      <c r="AL157" s="37"/>
      <c r="AM157" s="43" t="s">
        <v>65</v>
      </c>
      <c r="AN157" s="43" t="s">
        <v>66</v>
      </c>
      <c r="AO157" s="43" t="s">
        <v>66</v>
      </c>
      <c r="AP157" s="43" t="s">
        <v>66</v>
      </c>
      <c r="AQ157" s="45" t="s">
        <v>92</v>
      </c>
      <c r="AR157" s="45" t="s">
        <v>68</v>
      </c>
    </row>
    <row r="158" spans="2:61" ht="21.95" customHeight="1" x14ac:dyDescent="0.15">
      <c r="B158" s="571"/>
      <c r="C158" s="572"/>
      <c r="D158" s="573"/>
      <c r="E158" s="390"/>
      <c r="F158" s="558"/>
      <c r="G158" s="559"/>
      <c r="H158" s="560"/>
      <c r="I158" s="63" t="s">
        <v>106</v>
      </c>
      <c r="J158" s="37" t="s">
        <v>187</v>
      </c>
      <c r="K158" s="37"/>
      <c r="L158" s="37"/>
      <c r="M158" s="37"/>
      <c r="N158" s="37"/>
      <c r="O158" s="37"/>
      <c r="P158" s="37"/>
      <c r="Q158" s="39"/>
      <c r="R158" s="526" t="s">
        <v>288</v>
      </c>
      <c r="S158" s="412"/>
      <c r="T158" s="412"/>
      <c r="U158" s="412"/>
      <c r="V158" s="412"/>
      <c r="W158" s="412"/>
      <c r="X158" s="412"/>
      <c r="Y158" s="378"/>
      <c r="Z158" s="378"/>
      <c r="AA158" s="97" t="s">
        <v>276</v>
      </c>
      <c r="AB158" s="99"/>
      <c r="AC158" s="525"/>
      <c r="AD158" s="189"/>
      <c r="AE158" s="142" t="str">
        <f>I159</f>
        <v>□</v>
      </c>
      <c r="AF158" s="189"/>
      <c r="AG158" s="189"/>
      <c r="AH158" s="113" t="s">
        <v>289</v>
      </c>
      <c r="AJ158" s="45" t="str">
        <f>IF(Y158&gt;0,IF(Y158&lt;300,"③床1100",IF(Y158&lt;650,"②腰800",IF(Y158&gt;=800,"基準なし","①床から"))),"■未答")</f>
        <v>■未答</v>
      </c>
    </row>
    <row r="159" spans="2:61" ht="20.100000000000001" customHeight="1" x14ac:dyDescent="0.15">
      <c r="B159" s="571"/>
      <c r="C159" s="572"/>
      <c r="D159" s="573"/>
      <c r="E159" s="390"/>
      <c r="F159" s="552" t="s">
        <v>290</v>
      </c>
      <c r="G159" s="553"/>
      <c r="H159" s="554"/>
      <c r="I159" s="63" t="s">
        <v>123</v>
      </c>
      <c r="J159" s="37" t="s">
        <v>279</v>
      </c>
      <c r="K159" s="37"/>
      <c r="L159" s="37"/>
      <c r="M159" s="37"/>
      <c r="N159" s="37"/>
      <c r="O159" s="37"/>
      <c r="P159" s="37"/>
      <c r="Q159" s="39"/>
      <c r="R159" s="526" t="s">
        <v>291</v>
      </c>
      <c r="S159" s="412"/>
      <c r="T159" s="412"/>
      <c r="U159" s="412"/>
      <c r="V159" s="412"/>
      <c r="W159" s="412"/>
      <c r="X159" s="412"/>
      <c r="Y159" s="378"/>
      <c r="Z159" s="378"/>
      <c r="AA159" s="97" t="s">
        <v>173</v>
      </c>
      <c r="AB159" s="99"/>
      <c r="AC159" s="525"/>
      <c r="AD159" s="189"/>
      <c r="AE159" s="189"/>
      <c r="AF159" s="189"/>
      <c r="AG159" s="189"/>
      <c r="AH159" s="113" t="s">
        <v>292</v>
      </c>
      <c r="AJ159" s="45" t="str">
        <f>IF(Y159&gt;0,IF(Y158&lt;300,"◎不問",IF(Y158&lt;650,IF(Y159&lt;800,"◆未達","●適合"),IF(Y158&gt;=800,"基準なし","◎不問"))),"■未答")</f>
        <v>■未答</v>
      </c>
    </row>
    <row r="160" spans="2:61" ht="20.100000000000001" customHeight="1" x14ac:dyDescent="0.15">
      <c r="B160" s="571"/>
      <c r="C160" s="572"/>
      <c r="D160" s="573"/>
      <c r="E160" s="390"/>
      <c r="F160" s="558"/>
      <c r="G160" s="559"/>
      <c r="H160" s="560"/>
      <c r="I160" s="174"/>
      <c r="J160" s="95"/>
      <c r="K160" s="95"/>
      <c r="L160" s="95"/>
      <c r="M160" s="95"/>
      <c r="N160" s="95"/>
      <c r="O160" s="95"/>
      <c r="P160" s="95"/>
      <c r="Q160" s="96"/>
      <c r="R160" s="415" t="s">
        <v>293</v>
      </c>
      <c r="S160" s="404"/>
      <c r="T160" s="404"/>
      <c r="U160" s="404"/>
      <c r="V160" s="404"/>
      <c r="W160" s="404"/>
      <c r="X160" s="404"/>
      <c r="Y160" s="378"/>
      <c r="Z160" s="378"/>
      <c r="AA160" s="97" t="s">
        <v>255</v>
      </c>
      <c r="AB160" s="99"/>
      <c r="AC160" s="525"/>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x14ac:dyDescent="0.15">
      <c r="B161" s="571"/>
      <c r="C161" s="572"/>
      <c r="D161" s="573"/>
      <c r="E161" s="390"/>
      <c r="F161" s="552" t="s">
        <v>295</v>
      </c>
      <c r="G161" s="553"/>
      <c r="H161" s="554"/>
      <c r="I161" s="186"/>
      <c r="J161" s="95"/>
      <c r="K161" s="95"/>
      <c r="L161" s="95"/>
      <c r="M161" s="95"/>
      <c r="N161" s="95"/>
      <c r="O161" s="95"/>
      <c r="P161" s="95"/>
      <c r="Q161" s="96"/>
      <c r="R161" s="415" t="s">
        <v>296</v>
      </c>
      <c r="S161" s="404"/>
      <c r="T161" s="404"/>
      <c r="U161" s="404"/>
      <c r="V161" s="404"/>
      <c r="W161" s="404"/>
      <c r="X161" s="404"/>
      <c r="Y161" s="378"/>
      <c r="Z161" s="378"/>
      <c r="AA161" s="97" t="s">
        <v>255</v>
      </c>
      <c r="AB161" s="99"/>
      <c r="AC161" s="525"/>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x14ac:dyDescent="0.15">
      <c r="B162" s="571"/>
      <c r="C162" s="572"/>
      <c r="D162" s="573"/>
      <c r="E162" s="391"/>
      <c r="F162" s="558"/>
      <c r="G162" s="559"/>
      <c r="H162" s="560"/>
      <c r="I162" s="187"/>
      <c r="J162" s="101"/>
      <c r="K162" s="101"/>
      <c r="L162" s="101"/>
      <c r="M162" s="101"/>
      <c r="N162" s="101"/>
      <c r="O162" s="101"/>
      <c r="P162" s="101"/>
      <c r="Q162" s="102"/>
      <c r="R162" s="88"/>
      <c r="S162" s="88"/>
      <c r="T162" s="88"/>
      <c r="U162" s="88"/>
      <c r="V162" s="88"/>
      <c r="W162" s="88"/>
      <c r="X162" s="88"/>
      <c r="Y162" s="88"/>
      <c r="Z162" s="88"/>
      <c r="AA162" s="88"/>
      <c r="AB162" s="90"/>
      <c r="AC162" s="525"/>
      <c r="AD162" s="189"/>
      <c r="AE162" s="189"/>
      <c r="AF162" s="189"/>
      <c r="AG162" s="189"/>
    </row>
    <row r="163" spans="2:61" s="142" customFormat="1" ht="24" customHeight="1" x14ac:dyDescent="0.15">
      <c r="B163" s="571" t="s">
        <v>297</v>
      </c>
      <c r="C163" s="572"/>
      <c r="D163" s="573"/>
      <c r="E163" s="389" t="s">
        <v>298</v>
      </c>
      <c r="F163" s="552" t="s">
        <v>299</v>
      </c>
      <c r="G163" s="553"/>
      <c r="H163" s="554"/>
      <c r="I163" s="352" t="s">
        <v>85</v>
      </c>
      <c r="J163" s="353" t="s">
        <v>373</v>
      </c>
      <c r="K163" s="356"/>
      <c r="L163" s="356"/>
      <c r="M163" s="356"/>
      <c r="N163" s="37"/>
      <c r="O163" s="37"/>
      <c r="P163" s="37"/>
      <c r="Q163" s="39"/>
      <c r="R163" s="352" t="s">
        <v>85</v>
      </c>
      <c r="S163" s="353" t="s">
        <v>512</v>
      </c>
      <c r="T163" s="355"/>
      <c r="U163" s="97"/>
      <c r="V163" s="97"/>
      <c r="W163" s="97"/>
      <c r="X163" s="97"/>
      <c r="Y163" s="97"/>
      <c r="Z163" s="97"/>
      <c r="AA163" s="97"/>
      <c r="AB163" s="99"/>
      <c r="AC163" s="525"/>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x14ac:dyDescent="0.15">
      <c r="B164" s="571"/>
      <c r="C164" s="572"/>
      <c r="D164" s="573"/>
      <c r="E164" s="390"/>
      <c r="F164" s="555"/>
      <c r="G164" s="556"/>
      <c r="H164" s="557"/>
      <c r="I164" s="274"/>
      <c r="J164" s="272"/>
      <c r="K164" s="37"/>
      <c r="L164" s="37"/>
      <c r="M164" s="37"/>
      <c r="N164" s="37"/>
      <c r="O164" s="37"/>
      <c r="P164" s="37"/>
      <c r="Q164" s="39"/>
      <c r="R164" s="352" t="s">
        <v>85</v>
      </c>
      <c r="S164" s="353" t="s">
        <v>510</v>
      </c>
      <c r="T164" s="355"/>
      <c r="U164" s="97"/>
      <c r="V164" s="97"/>
      <c r="W164" s="97"/>
      <c r="X164" s="97"/>
      <c r="Y164" s="97"/>
      <c r="Z164" s="97"/>
      <c r="AA164" s="97"/>
      <c r="AB164" s="99"/>
      <c r="AC164" s="525"/>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x14ac:dyDescent="0.15">
      <c r="B165" s="571"/>
      <c r="C165" s="572"/>
      <c r="D165" s="573"/>
      <c r="E165" s="390"/>
      <c r="F165" s="555"/>
      <c r="G165" s="556"/>
      <c r="H165" s="557"/>
      <c r="I165" s="274"/>
      <c r="J165" s="272"/>
      <c r="K165" s="37"/>
      <c r="L165" s="37"/>
      <c r="M165" s="37"/>
      <c r="N165" s="37"/>
      <c r="O165" s="37"/>
      <c r="P165" s="37"/>
      <c r="Q165" s="39"/>
      <c r="R165" s="352" t="s">
        <v>85</v>
      </c>
      <c r="S165" s="353" t="s">
        <v>509</v>
      </c>
      <c r="T165" s="355"/>
      <c r="U165" s="97"/>
      <c r="V165" s="97"/>
      <c r="W165" s="97"/>
      <c r="X165" s="97"/>
      <c r="Y165" s="97"/>
      <c r="Z165" s="97"/>
      <c r="AA165" s="97"/>
      <c r="AB165" s="99"/>
      <c r="AC165" s="525"/>
      <c r="AF165" s="142" t="str">
        <f>R165</f>
        <v>□</v>
      </c>
      <c r="AH165" s="61"/>
      <c r="AI165" s="61"/>
      <c r="AJ165" s="2"/>
      <c r="AK165" s="2"/>
      <c r="AL165" s="37" t="s">
        <v>111</v>
      </c>
      <c r="AM165" s="46" t="s">
        <v>112</v>
      </c>
      <c r="AN165" s="46" t="s">
        <v>113</v>
      </c>
      <c r="AO165" s="46" t="s">
        <v>114</v>
      </c>
      <c r="AP165" s="46" t="s">
        <v>531</v>
      </c>
      <c r="AQ165" s="46" t="s">
        <v>115</v>
      </c>
      <c r="AR165" s="46" t="s">
        <v>91</v>
      </c>
      <c r="BB165" s="143"/>
      <c r="BC165" s="143"/>
      <c r="BD165" s="143"/>
      <c r="BE165" s="143"/>
      <c r="BF165" s="143"/>
      <c r="BG165" s="143"/>
      <c r="BH165" s="143"/>
      <c r="BI165" s="143"/>
    </row>
    <row r="166" spans="2:61" ht="24" customHeight="1" x14ac:dyDescent="0.15">
      <c r="B166" s="571"/>
      <c r="C166" s="572"/>
      <c r="D166" s="573"/>
      <c r="E166" s="390"/>
      <c r="F166" s="555"/>
      <c r="G166" s="556"/>
      <c r="H166" s="557"/>
      <c r="I166" s="94"/>
      <c r="J166" s="95"/>
      <c r="K166" s="95"/>
      <c r="L166" s="95"/>
      <c r="M166" s="95"/>
      <c r="N166" s="95"/>
      <c r="O166" s="95"/>
      <c r="P166" s="95"/>
      <c r="Q166" s="96"/>
      <c r="R166" s="529" t="s">
        <v>110</v>
      </c>
      <c r="S166" s="530"/>
      <c r="T166" s="530"/>
      <c r="U166" s="530"/>
      <c r="V166" s="530"/>
      <c r="W166" s="530"/>
      <c r="X166" s="530"/>
      <c r="Y166" s="530"/>
      <c r="Z166" s="530"/>
      <c r="AA166" s="530"/>
      <c r="AB166" s="531"/>
      <c r="AC166" s="525"/>
      <c r="AE166" s="142" t="str">
        <f>I167</f>
        <v>□</v>
      </c>
      <c r="AL166" s="37"/>
      <c r="AM166" s="43" t="s">
        <v>65</v>
      </c>
      <c r="AN166" s="43" t="s">
        <v>66</v>
      </c>
      <c r="AO166" s="43" t="s">
        <v>66</v>
      </c>
      <c r="AP166" s="43" t="s">
        <v>66</v>
      </c>
      <c r="AQ166" s="45" t="s">
        <v>92</v>
      </c>
      <c r="AR166" s="45" t="s">
        <v>68</v>
      </c>
    </row>
    <row r="167" spans="2:61" ht="24" customHeight="1" x14ac:dyDescent="0.15">
      <c r="B167" s="571"/>
      <c r="C167" s="572"/>
      <c r="D167" s="573"/>
      <c r="E167" s="390"/>
      <c r="F167" s="558"/>
      <c r="G167" s="559"/>
      <c r="H167" s="560"/>
      <c r="I167" s="63" t="s">
        <v>106</v>
      </c>
      <c r="J167" s="37" t="s">
        <v>187</v>
      </c>
      <c r="K167" s="37"/>
      <c r="L167" s="37"/>
      <c r="M167" s="37"/>
      <c r="N167" s="37"/>
      <c r="O167" s="37"/>
      <c r="P167" s="37"/>
      <c r="Q167" s="39"/>
      <c r="R167" s="415" t="s">
        <v>275</v>
      </c>
      <c r="S167" s="404"/>
      <c r="T167" s="404"/>
      <c r="U167" s="404"/>
      <c r="V167" s="404"/>
      <c r="W167" s="404"/>
      <c r="X167" s="404"/>
      <c r="Y167" s="378"/>
      <c r="Z167" s="378"/>
      <c r="AA167" s="97" t="s">
        <v>276</v>
      </c>
      <c r="AB167" s="99"/>
      <c r="AC167" s="525"/>
      <c r="AE167" s="142" t="str">
        <f>I168</f>
        <v>□</v>
      </c>
      <c r="AH167" s="113" t="s">
        <v>300</v>
      </c>
      <c r="AJ167" s="45" t="str">
        <f>IF(Y167&gt;0,IF(Y167&lt;650,"②擁800",IF(Y167&gt;800,"基準なし","①床踏800")),"■未答")</f>
        <v>■未答</v>
      </c>
    </row>
    <row r="168" spans="2:61" ht="24" customHeight="1" x14ac:dyDescent="0.15">
      <c r="B168" s="571"/>
      <c r="C168" s="572"/>
      <c r="D168" s="573"/>
      <c r="E168" s="390"/>
      <c r="F168" s="552" t="s">
        <v>42</v>
      </c>
      <c r="G168" s="553"/>
      <c r="H168" s="554"/>
      <c r="I168" s="63" t="s">
        <v>160</v>
      </c>
      <c r="J168" s="37" t="s">
        <v>279</v>
      </c>
      <c r="K168" s="37"/>
      <c r="L168" s="37"/>
      <c r="M168" s="37"/>
      <c r="N168" s="37"/>
      <c r="O168" s="37"/>
      <c r="P168" s="37"/>
      <c r="Q168" s="39"/>
      <c r="R168" s="415" t="s">
        <v>280</v>
      </c>
      <c r="S168" s="404"/>
      <c r="T168" s="404"/>
      <c r="U168" s="404"/>
      <c r="V168" s="404"/>
      <c r="W168" s="404"/>
      <c r="X168" s="404"/>
      <c r="Y168" s="378"/>
      <c r="Z168" s="378"/>
      <c r="AA168" s="97" t="s">
        <v>173</v>
      </c>
      <c r="AB168" s="99"/>
      <c r="AC168" s="525"/>
      <c r="AH168" s="113" t="s">
        <v>301</v>
      </c>
      <c r="AJ168" s="45" t="str">
        <f>IF(Y168&gt;0,IF(Y168&lt;800,"◆未達","●適合"),"■未答")</f>
        <v>■未答</v>
      </c>
    </row>
    <row r="169" spans="2:61" ht="24" customHeight="1" x14ac:dyDescent="0.15">
      <c r="B169" s="571"/>
      <c r="C169" s="572"/>
      <c r="D169" s="573"/>
      <c r="E169" s="391"/>
      <c r="F169" s="558"/>
      <c r="G169" s="559"/>
      <c r="H169" s="560"/>
      <c r="I169" s="85"/>
      <c r="J169" s="85"/>
      <c r="K169" s="85"/>
      <c r="L169" s="85"/>
      <c r="M169" s="85"/>
      <c r="N169" s="85"/>
      <c r="O169" s="85"/>
      <c r="P169" s="85"/>
      <c r="Q169" s="86"/>
      <c r="R169" s="157" t="s">
        <v>282</v>
      </c>
      <c r="S169" s="97"/>
      <c r="T169" s="97"/>
      <c r="U169" s="97"/>
      <c r="V169" s="97"/>
      <c r="W169" s="97"/>
      <c r="X169" s="97"/>
      <c r="Y169" s="378"/>
      <c r="Z169" s="378"/>
      <c r="AA169" s="97" t="s">
        <v>255</v>
      </c>
      <c r="AB169" s="90"/>
      <c r="AC169" s="525"/>
      <c r="AH169" s="113" t="s">
        <v>283</v>
      </c>
      <c r="AJ169" s="45" t="str">
        <f>IF(Y169&gt;0,IF(Y169&lt;800,"◆未達","●適合"),"■未答")</f>
        <v>■未答</v>
      </c>
    </row>
    <row r="170" spans="2:61" ht="24" customHeight="1" x14ac:dyDescent="0.15">
      <c r="B170" s="571"/>
      <c r="C170" s="572"/>
      <c r="D170" s="362" t="s">
        <v>43</v>
      </c>
      <c r="E170" s="363"/>
      <c r="F170" s="363"/>
      <c r="G170" s="363"/>
      <c r="H170" s="364"/>
      <c r="I170" s="57" t="s">
        <v>302</v>
      </c>
      <c r="J170" s="58" t="s">
        <v>109</v>
      </c>
      <c r="K170" s="58"/>
      <c r="L170" s="58"/>
      <c r="M170" s="58"/>
      <c r="N170" s="58"/>
      <c r="O170" s="58"/>
      <c r="P170" s="58"/>
      <c r="Q170" s="59"/>
      <c r="R170" s="79"/>
      <c r="S170" s="79"/>
      <c r="T170" s="79"/>
      <c r="U170" s="79"/>
      <c r="V170" s="79"/>
      <c r="W170" s="79"/>
      <c r="X170" s="79"/>
      <c r="Y170" s="79"/>
      <c r="Z170" s="79"/>
      <c r="AA170" s="79"/>
      <c r="AB170" s="79"/>
      <c r="AC170" s="466"/>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x14ac:dyDescent="0.15">
      <c r="B171" s="571"/>
      <c r="C171" s="572"/>
      <c r="D171" s="365"/>
      <c r="E171" s="366"/>
      <c r="F171" s="366"/>
      <c r="G171" s="366"/>
      <c r="H171" s="367"/>
      <c r="I171" s="63" t="s">
        <v>116</v>
      </c>
      <c r="J171" s="37" t="s">
        <v>187</v>
      </c>
      <c r="K171" s="37"/>
      <c r="L171" s="37"/>
      <c r="M171" s="37"/>
      <c r="N171" s="37"/>
      <c r="O171" s="37"/>
      <c r="P171" s="37"/>
      <c r="Q171" s="39"/>
      <c r="R171" s="394" t="s">
        <v>303</v>
      </c>
      <c r="S171" s="395"/>
      <c r="T171" s="395"/>
      <c r="U171" s="395"/>
      <c r="V171" s="395"/>
      <c r="W171" s="395"/>
      <c r="X171" s="395"/>
      <c r="Y171" s="378"/>
      <c r="Z171" s="378"/>
      <c r="AA171" s="49" t="s">
        <v>175</v>
      </c>
      <c r="AB171" s="49"/>
      <c r="AC171" s="467"/>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x14ac:dyDescent="0.2">
      <c r="B172" s="576"/>
      <c r="C172" s="577"/>
      <c r="D172" s="540"/>
      <c r="E172" s="442"/>
      <c r="F172" s="442"/>
      <c r="G172" s="442"/>
      <c r="H172" s="443"/>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68"/>
      <c r="AE172" s="1" t="str">
        <f t="shared" si="1"/>
        <v>□</v>
      </c>
    </row>
    <row r="173" spans="2:61" ht="15.95" customHeight="1" x14ac:dyDescent="0.15">
      <c r="B173" s="579" t="s">
        <v>305</v>
      </c>
      <c r="C173" s="580"/>
      <c r="D173" s="601" t="s">
        <v>306</v>
      </c>
      <c r="E173" s="602"/>
      <c r="F173" s="602"/>
      <c r="G173" s="602"/>
      <c r="H173" s="603"/>
      <c r="I173" s="152" t="s">
        <v>144</v>
      </c>
      <c r="J173" s="429" t="s">
        <v>513</v>
      </c>
      <c r="K173" s="429"/>
      <c r="L173" s="429"/>
      <c r="M173" s="429"/>
      <c r="N173" s="429"/>
      <c r="O173" s="429"/>
      <c r="P173" s="429"/>
      <c r="Q173" s="430"/>
      <c r="R173" s="32"/>
      <c r="S173" s="33"/>
      <c r="T173" s="33"/>
      <c r="U173" s="33"/>
      <c r="V173" s="33"/>
      <c r="W173" s="33"/>
      <c r="X173" s="33"/>
      <c r="Y173" s="33"/>
      <c r="Z173" s="33"/>
      <c r="AA173" s="33"/>
      <c r="AB173" s="33"/>
      <c r="AC173" s="469"/>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x14ac:dyDescent="0.15">
      <c r="B174" s="581"/>
      <c r="C174" s="582"/>
      <c r="D174" s="592"/>
      <c r="E174" s="593"/>
      <c r="F174" s="593"/>
      <c r="G174" s="593"/>
      <c r="H174" s="594"/>
      <c r="I174" s="63" t="s">
        <v>116</v>
      </c>
      <c r="J174" s="521" t="s">
        <v>587</v>
      </c>
      <c r="K174" s="521"/>
      <c r="L174" s="521"/>
      <c r="M174" s="521"/>
      <c r="N174" s="521"/>
      <c r="O174" s="521"/>
      <c r="P174" s="521"/>
      <c r="Q174" s="522"/>
      <c r="R174" s="56"/>
      <c r="S174" s="49"/>
      <c r="T174" s="49"/>
      <c r="U174" s="49"/>
      <c r="V174" s="49"/>
      <c r="W174" s="49"/>
      <c r="X174" s="49"/>
      <c r="Y174" s="49"/>
      <c r="Z174" s="49"/>
      <c r="AA174" s="49"/>
      <c r="AB174" s="49"/>
      <c r="AC174" s="467"/>
      <c r="AE174" s="1" t="str">
        <f t="shared" si="1"/>
        <v>□</v>
      </c>
      <c r="AL174" s="37"/>
      <c r="AM174" s="43" t="s">
        <v>65</v>
      </c>
      <c r="AN174" s="43" t="s">
        <v>66</v>
      </c>
      <c r="AO174" s="43" t="s">
        <v>67</v>
      </c>
      <c r="AP174" s="45" t="s">
        <v>92</v>
      </c>
      <c r="AQ174" s="45" t="s">
        <v>68</v>
      </c>
    </row>
    <row r="175" spans="2:61" ht="15.95" customHeight="1" thickBot="1" x14ac:dyDescent="0.2">
      <c r="B175" s="604"/>
      <c r="C175" s="605"/>
      <c r="D175" s="598"/>
      <c r="E175" s="599"/>
      <c r="F175" s="599"/>
      <c r="G175" s="599"/>
      <c r="H175" s="600"/>
      <c r="I175" s="190" t="s">
        <v>106</v>
      </c>
      <c r="J175" s="523" t="s">
        <v>309</v>
      </c>
      <c r="K175" s="523"/>
      <c r="L175" s="523"/>
      <c r="M175" s="523"/>
      <c r="N175" s="523"/>
      <c r="O175" s="523"/>
      <c r="P175" s="523"/>
      <c r="Q175" s="524"/>
      <c r="R175" s="150"/>
      <c r="S175" s="151"/>
      <c r="T175" s="151"/>
      <c r="U175" s="151"/>
      <c r="V175" s="151"/>
      <c r="W175" s="151"/>
      <c r="X175" s="151"/>
      <c r="Y175" s="151"/>
      <c r="Z175" s="151"/>
      <c r="AA175" s="151"/>
      <c r="AB175" s="151"/>
      <c r="AC175" s="468"/>
      <c r="AE175" s="1" t="str">
        <f t="shared" si="1"/>
        <v>□</v>
      </c>
    </row>
    <row r="176" spans="2:61" ht="21.95" customHeight="1" x14ac:dyDescent="0.15">
      <c r="B176" s="579" t="s">
        <v>310</v>
      </c>
      <c r="C176" s="580"/>
      <c r="D176" s="601" t="s">
        <v>311</v>
      </c>
      <c r="E176" s="602"/>
      <c r="F176" s="602"/>
      <c r="G176" s="602"/>
      <c r="H176" s="603"/>
      <c r="I176" s="276" t="s">
        <v>70</v>
      </c>
      <c r="J176" s="520" t="s">
        <v>524</v>
      </c>
      <c r="K176" s="520"/>
      <c r="L176" s="275"/>
      <c r="M176" s="429"/>
      <c r="N176" s="429"/>
      <c r="O176" s="429"/>
      <c r="P176" s="30"/>
      <c r="Q176" s="31"/>
      <c r="R176" s="192" t="s">
        <v>123</v>
      </c>
      <c r="S176" s="527" t="s">
        <v>314</v>
      </c>
      <c r="T176" s="527"/>
      <c r="U176" s="527"/>
      <c r="V176" s="527"/>
      <c r="W176" s="527"/>
      <c r="X176" s="527"/>
      <c r="Y176" s="527"/>
      <c r="Z176" s="527"/>
      <c r="AA176" s="527"/>
      <c r="AB176" s="528"/>
      <c r="AC176" s="469"/>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x14ac:dyDescent="0.15">
      <c r="B177" s="581"/>
      <c r="C177" s="582"/>
      <c r="D177" s="592"/>
      <c r="E177" s="593"/>
      <c r="F177" s="593"/>
      <c r="G177" s="593"/>
      <c r="H177" s="594"/>
      <c r="I177" s="277" t="s">
        <v>85</v>
      </c>
      <c r="J177" s="101" t="s">
        <v>514</v>
      </c>
      <c r="K177" s="101"/>
      <c r="L177" s="101"/>
      <c r="M177" s="101"/>
      <c r="N177" s="101"/>
      <c r="O177" s="101"/>
      <c r="P177" s="101"/>
      <c r="Q177" s="86"/>
      <c r="R177" s="183"/>
      <c r="S177" s="70"/>
      <c r="T177" s="70"/>
      <c r="U177" s="70"/>
      <c r="V177" s="70"/>
      <c r="W177" s="70"/>
      <c r="X177" s="70"/>
      <c r="Y177" s="70"/>
      <c r="Z177" s="70"/>
      <c r="AA177" s="70"/>
      <c r="AB177" s="193"/>
      <c r="AC177" s="474"/>
      <c r="AE177" s="1" t="str">
        <f>+I177</f>
        <v>□</v>
      </c>
      <c r="AM177" s="43" t="s">
        <v>66</v>
      </c>
      <c r="AN177" s="43" t="s">
        <v>67</v>
      </c>
      <c r="AO177" s="45" t="s">
        <v>92</v>
      </c>
      <c r="AP177" s="45" t="s">
        <v>68</v>
      </c>
    </row>
    <row r="178" spans="2:43" ht="17.100000000000001" customHeight="1" x14ac:dyDescent="0.15">
      <c r="B178" s="581"/>
      <c r="C178" s="582"/>
      <c r="D178" s="191"/>
      <c r="E178" s="589" t="s">
        <v>315</v>
      </c>
      <c r="F178" s="590"/>
      <c r="G178" s="590"/>
      <c r="H178" s="591"/>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66"/>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x14ac:dyDescent="0.15">
      <c r="B179" s="583"/>
      <c r="C179" s="584"/>
      <c r="D179" s="191"/>
      <c r="E179" s="592"/>
      <c r="F179" s="593"/>
      <c r="G179" s="593"/>
      <c r="H179" s="594"/>
      <c r="I179" s="63" t="s">
        <v>116</v>
      </c>
      <c r="J179" s="37" t="s">
        <v>195</v>
      </c>
      <c r="K179" s="37"/>
      <c r="L179" s="37"/>
      <c r="M179" s="37"/>
      <c r="N179" s="37"/>
      <c r="O179" s="37"/>
      <c r="P179" s="37"/>
      <c r="Q179" s="39"/>
      <c r="R179" s="394" t="s">
        <v>317</v>
      </c>
      <c r="S179" s="395"/>
      <c r="T179" s="395"/>
      <c r="U179" s="395"/>
      <c r="V179" s="395"/>
      <c r="W179" s="395"/>
      <c r="X179" s="378"/>
      <c r="Y179" s="378"/>
      <c r="Z179" s="378"/>
      <c r="AA179" s="49" t="s">
        <v>318</v>
      </c>
      <c r="AB179" s="49"/>
      <c r="AC179" s="467"/>
      <c r="AE179" s="1" t="str">
        <f>+I179</f>
        <v>□</v>
      </c>
      <c r="AH179" s="113" t="s">
        <v>319</v>
      </c>
      <c r="AJ179" s="45" t="str">
        <f>IF(X179&gt;0,IF(X179&lt;1300,"◆未達","●適合"),"■未答")</f>
        <v>■未答</v>
      </c>
      <c r="AM179" s="43" t="s">
        <v>66</v>
      </c>
      <c r="AN179" s="43" t="s">
        <v>67</v>
      </c>
      <c r="AO179" s="45" t="s">
        <v>92</v>
      </c>
      <c r="AP179" s="45" t="s">
        <v>68</v>
      </c>
    </row>
    <row r="180" spans="2:43" ht="17.100000000000001" customHeight="1" x14ac:dyDescent="0.15">
      <c r="B180" s="583"/>
      <c r="C180" s="584"/>
      <c r="D180" s="191"/>
      <c r="E180" s="595"/>
      <c r="F180" s="596"/>
      <c r="G180" s="596"/>
      <c r="H180" s="597"/>
      <c r="I180" s="100"/>
      <c r="J180" s="101"/>
      <c r="K180" s="101"/>
      <c r="L180" s="101"/>
      <c r="M180" s="101"/>
      <c r="N180" s="101"/>
      <c r="O180" s="101"/>
      <c r="P180" s="101"/>
      <c r="Q180" s="102"/>
      <c r="R180" s="183"/>
      <c r="S180" s="70"/>
      <c r="T180" s="70"/>
      <c r="U180" s="70"/>
      <c r="V180" s="70"/>
      <c r="W180" s="70"/>
      <c r="X180" s="70"/>
      <c r="Y180" s="70"/>
      <c r="Z180" s="70"/>
      <c r="AA180" s="70"/>
      <c r="AB180" s="70"/>
      <c r="AC180" s="474"/>
    </row>
    <row r="181" spans="2:43" ht="20.100000000000001" customHeight="1" x14ac:dyDescent="0.15">
      <c r="B181" s="583"/>
      <c r="C181" s="584"/>
      <c r="D181" s="191"/>
      <c r="E181" s="589" t="s">
        <v>320</v>
      </c>
      <c r="F181" s="590"/>
      <c r="G181" s="590"/>
      <c r="H181" s="591"/>
      <c r="I181" s="57" t="s">
        <v>106</v>
      </c>
      <c r="J181" s="58" t="s">
        <v>192</v>
      </c>
      <c r="K181" s="58"/>
      <c r="L181" s="58"/>
      <c r="M181" s="58"/>
      <c r="N181" s="58"/>
      <c r="O181" s="58"/>
      <c r="P181" s="58"/>
      <c r="Q181" s="59"/>
      <c r="R181" s="392" t="s">
        <v>321</v>
      </c>
      <c r="S181" s="393"/>
      <c r="T181" s="393"/>
      <c r="U181" s="393"/>
      <c r="V181" s="393"/>
      <c r="W181" s="393"/>
      <c r="X181" s="405"/>
      <c r="Y181" s="405"/>
      <c r="Z181" s="405"/>
      <c r="AA181" s="79" t="s">
        <v>322</v>
      </c>
      <c r="AB181" s="79"/>
      <c r="AC181" s="466"/>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x14ac:dyDescent="0.15">
      <c r="B182" s="583"/>
      <c r="C182" s="584"/>
      <c r="D182" s="191"/>
      <c r="E182" s="592"/>
      <c r="F182" s="593"/>
      <c r="G182" s="593"/>
      <c r="H182" s="594"/>
      <c r="I182" s="63" t="s">
        <v>116</v>
      </c>
      <c r="J182" s="37" t="s">
        <v>195</v>
      </c>
      <c r="K182" s="37"/>
      <c r="L182" s="37"/>
      <c r="M182" s="37"/>
      <c r="N182" s="37"/>
      <c r="O182" s="37"/>
      <c r="P182" s="37"/>
      <c r="Q182" s="39"/>
      <c r="R182" s="56"/>
      <c r="S182" s="49"/>
      <c r="T182" s="49"/>
      <c r="U182" s="49"/>
      <c r="V182" s="49"/>
      <c r="W182" s="49"/>
      <c r="X182" s="49"/>
      <c r="Y182" s="49"/>
      <c r="Z182" s="49"/>
      <c r="AA182" s="49"/>
      <c r="AB182" s="49"/>
      <c r="AC182" s="467"/>
      <c r="AE182" s="1" t="str">
        <f>+I182</f>
        <v>□</v>
      </c>
      <c r="AH182" s="113" t="s">
        <v>323</v>
      </c>
      <c r="AJ182" s="45" t="str">
        <f>IF(X181&gt;0,IF(X181&lt;500,"◆未達","●適合"),"■未答")</f>
        <v>■未答</v>
      </c>
      <c r="AM182" s="43" t="s">
        <v>66</v>
      </c>
      <c r="AN182" s="43" t="s">
        <v>67</v>
      </c>
      <c r="AO182" s="45" t="s">
        <v>92</v>
      </c>
      <c r="AP182" s="45" t="s">
        <v>68</v>
      </c>
    </row>
    <row r="183" spans="2:43" ht="20.100000000000001" customHeight="1" x14ac:dyDescent="0.15">
      <c r="B183" s="583"/>
      <c r="C183" s="584"/>
      <c r="D183" s="191"/>
      <c r="E183" s="595"/>
      <c r="F183" s="596"/>
      <c r="G183" s="596"/>
      <c r="H183" s="597"/>
      <c r="I183" s="100"/>
      <c r="J183" s="85"/>
      <c r="K183" s="85"/>
      <c r="L183" s="85"/>
      <c r="M183" s="85"/>
      <c r="N183" s="85"/>
      <c r="O183" s="85"/>
      <c r="P183" s="85"/>
      <c r="Q183" s="86"/>
      <c r="R183" s="183"/>
      <c r="S183" s="70"/>
      <c r="T183" s="70"/>
      <c r="U183" s="70"/>
      <c r="V183" s="70"/>
      <c r="W183" s="70"/>
      <c r="X183" s="70"/>
      <c r="Y183" s="70"/>
      <c r="Z183" s="70"/>
      <c r="AA183" s="70"/>
      <c r="AB183" s="70"/>
      <c r="AC183" s="474"/>
    </row>
    <row r="184" spans="2:43" ht="17.100000000000001" customHeight="1" x14ac:dyDescent="0.15">
      <c r="B184" s="583"/>
      <c r="C184" s="584"/>
      <c r="D184" s="589" t="s">
        <v>324</v>
      </c>
      <c r="E184" s="590"/>
      <c r="F184" s="590"/>
      <c r="G184" s="590"/>
      <c r="H184" s="591"/>
      <c r="I184" s="57" t="s">
        <v>325</v>
      </c>
      <c r="J184" s="58" t="s">
        <v>192</v>
      </c>
      <c r="K184" s="58"/>
      <c r="L184" s="58"/>
      <c r="M184" s="58"/>
      <c r="N184" s="58"/>
      <c r="O184" s="58"/>
      <c r="P184" s="58"/>
      <c r="Q184" s="59"/>
      <c r="R184" s="392" t="s">
        <v>326</v>
      </c>
      <c r="S184" s="393"/>
      <c r="T184" s="393"/>
      <c r="U184" s="393"/>
      <c r="V184" s="393"/>
      <c r="W184" s="393"/>
      <c r="X184" s="405"/>
      <c r="Y184" s="405"/>
      <c r="Z184" s="405"/>
      <c r="AA184" s="79" t="s">
        <v>327</v>
      </c>
      <c r="AB184" s="79"/>
      <c r="AC184" s="466"/>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x14ac:dyDescent="0.2">
      <c r="B185" s="585"/>
      <c r="C185" s="586"/>
      <c r="D185" s="598"/>
      <c r="E185" s="599"/>
      <c r="F185" s="599"/>
      <c r="G185" s="599"/>
      <c r="H185" s="600"/>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68"/>
      <c r="AE185" s="1" t="str">
        <f>+I185</f>
        <v>□</v>
      </c>
      <c r="AH185" s="113" t="s">
        <v>323</v>
      </c>
      <c r="AJ185" s="45" t="str">
        <f>IF(X184&gt;0,IF(X184&lt;9,"◆未達","●適合"),"■未答")</f>
        <v>■未答</v>
      </c>
      <c r="AM185" s="43" t="s">
        <v>66</v>
      </c>
      <c r="AN185" s="43" t="s">
        <v>67</v>
      </c>
      <c r="AO185" s="45" t="s">
        <v>92</v>
      </c>
      <c r="AP185" s="45" t="s">
        <v>68</v>
      </c>
    </row>
    <row r="186" spans="2:43" ht="24" customHeight="1" thickBot="1" x14ac:dyDescent="0.2">
      <c r="B186" s="567" t="s">
        <v>523</v>
      </c>
      <c r="C186" s="568"/>
      <c r="D186" s="568"/>
      <c r="E186" s="568"/>
      <c r="F186" s="568"/>
      <c r="G186" s="568"/>
      <c r="H186" s="568"/>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400" t="s">
        <v>328</v>
      </c>
      <c r="C187" s="401"/>
      <c r="D187" s="401" t="s">
        <v>44</v>
      </c>
      <c r="E187" s="401"/>
      <c r="F187" s="401"/>
      <c r="G187" s="401"/>
      <c r="H187" s="428"/>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x14ac:dyDescent="0.15">
      <c r="B188" s="396"/>
      <c r="C188" s="366"/>
      <c r="D188" s="369"/>
      <c r="E188" s="369"/>
      <c r="F188" s="369"/>
      <c r="G188" s="369"/>
      <c r="H188" s="370"/>
      <c r="I188" s="168" t="s">
        <v>102</v>
      </c>
      <c r="J188" s="377" t="s">
        <v>312</v>
      </c>
      <c r="K188" s="377"/>
      <c r="L188" s="170" t="s">
        <v>141</v>
      </c>
      <c r="M188" s="377" t="s">
        <v>313</v>
      </c>
      <c r="N188" s="377"/>
      <c r="O188" s="377"/>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x14ac:dyDescent="0.15">
      <c r="B189" s="396"/>
      <c r="C189" s="366"/>
      <c r="D189" s="362" t="s">
        <v>45</v>
      </c>
      <c r="E189" s="363"/>
      <c r="F189" s="363"/>
      <c r="G189" s="363"/>
      <c r="H189" s="364"/>
      <c r="I189" s="197"/>
      <c r="J189" s="198"/>
      <c r="K189" s="198"/>
      <c r="L189" s="197"/>
      <c r="M189" s="198"/>
      <c r="N189" s="199" t="s">
        <v>106</v>
      </c>
      <c r="O189" s="379" t="s">
        <v>330</v>
      </c>
      <c r="P189" s="379"/>
      <c r="Q189" s="380"/>
      <c r="R189" s="91"/>
      <c r="S189" s="92"/>
      <c r="T189" s="92"/>
      <c r="U189" s="92"/>
      <c r="V189" s="92"/>
      <c r="W189" s="92"/>
      <c r="X189" s="92"/>
      <c r="Y189" s="92"/>
      <c r="Z189" s="92"/>
      <c r="AA189" s="92"/>
      <c r="AB189" s="92"/>
      <c r="AC189" s="470"/>
      <c r="AE189" s="1" t="str">
        <f>+L188</f>
        <v>□</v>
      </c>
    </row>
    <row r="190" spans="2:43" ht="17.100000000000001" customHeight="1" x14ac:dyDescent="0.15">
      <c r="B190" s="396"/>
      <c r="C190" s="366"/>
      <c r="D190" s="365"/>
      <c r="E190" s="366"/>
      <c r="F190" s="366"/>
      <c r="G190" s="366"/>
      <c r="H190" s="367"/>
      <c r="I190" s="168" t="s">
        <v>70</v>
      </c>
      <c r="J190" s="375" t="s">
        <v>331</v>
      </c>
      <c r="K190" s="375"/>
      <c r="L190" s="375"/>
      <c r="M190" s="375"/>
      <c r="N190" s="375"/>
      <c r="O190" s="375"/>
      <c r="P190" s="375"/>
      <c r="Q190" s="376"/>
      <c r="R190" s="157"/>
      <c r="S190" s="97"/>
      <c r="T190" s="97"/>
      <c r="U190" s="97"/>
      <c r="V190" s="97"/>
      <c r="W190" s="97"/>
      <c r="X190" s="97"/>
      <c r="Y190" s="97"/>
      <c r="Z190" s="97"/>
      <c r="AA190" s="97"/>
      <c r="AB190" s="97"/>
      <c r="AC190" s="471"/>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x14ac:dyDescent="0.15">
      <c r="B191" s="396"/>
      <c r="C191" s="366"/>
      <c r="D191" s="368"/>
      <c r="E191" s="369"/>
      <c r="F191" s="369"/>
      <c r="G191" s="369"/>
      <c r="H191" s="370"/>
      <c r="I191" s="170" t="s">
        <v>102</v>
      </c>
      <c r="J191" s="377" t="s">
        <v>332</v>
      </c>
      <c r="K191" s="377"/>
      <c r="L191" s="377"/>
      <c r="M191" s="377"/>
      <c r="N191" s="377"/>
      <c r="O191" s="377"/>
      <c r="P191" s="377"/>
      <c r="Q191" s="431"/>
      <c r="R191" s="87"/>
      <c r="S191" s="88"/>
      <c r="T191" s="88"/>
      <c r="U191" s="88"/>
      <c r="V191" s="88"/>
      <c r="W191" s="88"/>
      <c r="X191" s="88"/>
      <c r="Y191" s="88"/>
      <c r="Z191" s="88"/>
      <c r="AA191" s="88"/>
      <c r="AB191" s="88"/>
      <c r="AC191" s="472"/>
      <c r="AE191" s="1" t="str">
        <f>+I190</f>
        <v>□</v>
      </c>
      <c r="AL191" s="37"/>
      <c r="AM191" s="43" t="s">
        <v>65</v>
      </c>
      <c r="AN191" s="43" t="s">
        <v>66</v>
      </c>
      <c r="AO191" s="43" t="s">
        <v>67</v>
      </c>
      <c r="AP191" s="45" t="s">
        <v>92</v>
      </c>
      <c r="AQ191" s="45" t="s">
        <v>68</v>
      </c>
    </row>
    <row r="192" spans="2:43" ht="17.100000000000001" customHeight="1" x14ac:dyDescent="0.15">
      <c r="B192" s="396"/>
      <c r="C192" s="366"/>
      <c r="D192" s="362" t="s">
        <v>46</v>
      </c>
      <c r="E192" s="363"/>
      <c r="F192" s="363"/>
      <c r="G192" s="363"/>
      <c r="H192" s="364"/>
      <c r="I192" s="197"/>
      <c r="J192" s="198"/>
      <c r="K192" s="198"/>
      <c r="L192" s="197"/>
      <c r="M192" s="198"/>
      <c r="N192" s="199" t="s">
        <v>106</v>
      </c>
      <c r="O192" s="379" t="s">
        <v>330</v>
      </c>
      <c r="P192" s="379"/>
      <c r="Q192" s="380"/>
      <c r="R192" s="200" t="s">
        <v>106</v>
      </c>
      <c r="S192" s="393" t="s">
        <v>333</v>
      </c>
      <c r="T192" s="393"/>
      <c r="U192" s="393"/>
      <c r="V192" s="393"/>
      <c r="W192" s="393"/>
      <c r="X192" s="393"/>
      <c r="Y192" s="393"/>
      <c r="Z192" s="393"/>
      <c r="AA192" s="393"/>
      <c r="AB192" s="493"/>
      <c r="AC192" s="470"/>
      <c r="AE192" s="1" t="str">
        <f>+I191</f>
        <v>□</v>
      </c>
    </row>
    <row r="193" spans="2:43" ht="17.100000000000001" customHeight="1" x14ac:dyDescent="0.15">
      <c r="B193" s="396"/>
      <c r="C193" s="366"/>
      <c r="D193" s="365"/>
      <c r="E193" s="366"/>
      <c r="F193" s="366"/>
      <c r="G193" s="366"/>
      <c r="H193" s="367"/>
      <c r="I193" s="168" t="s">
        <v>334</v>
      </c>
      <c r="J193" s="375" t="s">
        <v>335</v>
      </c>
      <c r="K193" s="375"/>
      <c r="L193" s="375"/>
      <c r="M193" s="375"/>
      <c r="N193" s="375"/>
      <c r="O193" s="375"/>
      <c r="P193" s="375"/>
      <c r="Q193" s="376"/>
      <c r="R193" s="40" t="s">
        <v>336</v>
      </c>
      <c r="S193" s="395" t="s">
        <v>337</v>
      </c>
      <c r="T193" s="395"/>
      <c r="U193" s="395"/>
      <c r="V193" s="395"/>
      <c r="W193" s="395"/>
      <c r="X193" s="395"/>
      <c r="Y193" s="395"/>
      <c r="Z193" s="395"/>
      <c r="AA193" s="395"/>
      <c r="AB193" s="478"/>
      <c r="AC193" s="471"/>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x14ac:dyDescent="0.15">
      <c r="B194" s="396"/>
      <c r="C194" s="366"/>
      <c r="D194" s="365"/>
      <c r="E194" s="366"/>
      <c r="F194" s="366"/>
      <c r="G194" s="366"/>
      <c r="H194" s="367"/>
      <c r="I194" s="170" t="s">
        <v>102</v>
      </c>
      <c r="J194" s="377" t="s">
        <v>338</v>
      </c>
      <c r="K194" s="377"/>
      <c r="L194" s="377"/>
      <c r="M194" s="377"/>
      <c r="N194" s="377"/>
      <c r="O194" s="377"/>
      <c r="P194" s="377"/>
      <c r="Q194" s="431"/>
      <c r="R194" s="87"/>
      <c r="S194" s="88"/>
      <c r="T194" s="88"/>
      <c r="U194" s="88"/>
      <c r="V194" s="88"/>
      <c r="W194" s="88"/>
      <c r="X194" s="88"/>
      <c r="Y194" s="88"/>
      <c r="Z194" s="88"/>
      <c r="AA194" s="88"/>
      <c r="AB194" s="90"/>
      <c r="AC194" s="471"/>
      <c r="AE194" s="1" t="str">
        <f>+I193</f>
        <v>□</v>
      </c>
      <c r="AL194" s="37"/>
      <c r="AM194" s="43" t="s">
        <v>65</v>
      </c>
      <c r="AN194" s="43" t="s">
        <v>66</v>
      </c>
      <c r="AO194" s="43" t="s">
        <v>67</v>
      </c>
      <c r="AP194" s="45" t="s">
        <v>92</v>
      </c>
      <c r="AQ194" s="45" t="s">
        <v>68</v>
      </c>
    </row>
    <row r="195" spans="2:43" ht="21.75" customHeight="1" x14ac:dyDescent="0.15">
      <c r="B195" s="396"/>
      <c r="C195" s="366"/>
      <c r="D195" s="71"/>
      <c r="E195" s="362" t="s">
        <v>47</v>
      </c>
      <c r="F195" s="363"/>
      <c r="G195" s="363"/>
      <c r="H195" s="364"/>
      <c r="I195" s="106"/>
      <c r="J195" s="106"/>
      <c r="K195" s="106"/>
      <c r="L195" s="106"/>
      <c r="M195" s="106"/>
      <c r="N195" s="197"/>
      <c r="O195" s="198"/>
      <c r="P195" s="198"/>
      <c r="Q195" s="201"/>
      <c r="R195" s="91"/>
      <c r="S195" s="92"/>
      <c r="T195" s="202"/>
      <c r="U195" s="92"/>
      <c r="V195" s="92"/>
      <c r="W195" s="92"/>
      <c r="X195" s="203"/>
      <c r="Y195" s="203"/>
      <c r="Z195" s="203"/>
      <c r="AA195" s="92"/>
      <c r="AB195" s="80" t="s">
        <v>110</v>
      </c>
      <c r="AC195" s="471"/>
      <c r="AE195" s="1" t="str">
        <f>+I194</f>
        <v>□</v>
      </c>
    </row>
    <row r="196" spans="2:43" ht="17.100000000000001" customHeight="1" x14ac:dyDescent="0.15">
      <c r="B196" s="396"/>
      <c r="C196" s="366"/>
      <c r="D196" s="71"/>
      <c r="E196" s="365"/>
      <c r="F196" s="366"/>
      <c r="G196" s="366"/>
      <c r="H196" s="367"/>
      <c r="I196" s="95"/>
      <c r="J196" s="95"/>
      <c r="K196" s="95"/>
      <c r="L196" s="95"/>
      <c r="M196" s="95"/>
      <c r="N196" s="168" t="s">
        <v>94</v>
      </c>
      <c r="O196" s="375" t="s">
        <v>330</v>
      </c>
      <c r="P196" s="375"/>
      <c r="Q196" s="376"/>
      <c r="R196" s="157"/>
      <c r="S196" s="97"/>
      <c r="T196" s="482" t="s">
        <v>339</v>
      </c>
      <c r="U196" s="482"/>
      <c r="V196" s="482"/>
      <c r="W196" s="482"/>
      <c r="X196" s="378"/>
      <c r="Y196" s="378"/>
      <c r="Z196" s="378"/>
      <c r="AA196" s="97" t="s">
        <v>340</v>
      </c>
      <c r="AB196" s="99"/>
      <c r="AC196" s="471"/>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x14ac:dyDescent="0.15">
      <c r="B197" s="396"/>
      <c r="C197" s="366"/>
      <c r="D197" s="71"/>
      <c r="E197" s="365"/>
      <c r="F197" s="366"/>
      <c r="G197" s="366"/>
      <c r="H197" s="367"/>
      <c r="I197" s="63" t="s">
        <v>116</v>
      </c>
      <c r="J197" s="375" t="s">
        <v>192</v>
      </c>
      <c r="K197" s="375"/>
      <c r="L197" s="375"/>
      <c r="M197" s="375"/>
      <c r="N197" s="375"/>
      <c r="O197" s="375"/>
      <c r="P197" s="375"/>
      <c r="Q197" s="376"/>
      <c r="R197" s="40" t="s">
        <v>341</v>
      </c>
      <c r="S197" s="395" t="s">
        <v>342</v>
      </c>
      <c r="T197" s="395"/>
      <c r="U197" s="395"/>
      <c r="V197" s="395"/>
      <c r="W197" s="395"/>
      <c r="X197" s="395"/>
      <c r="Y197" s="395"/>
      <c r="Z197" s="395"/>
      <c r="AA197" s="395"/>
      <c r="AB197" s="478"/>
      <c r="AC197" s="471"/>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x14ac:dyDescent="0.15">
      <c r="B198" s="396"/>
      <c r="C198" s="366"/>
      <c r="D198" s="71"/>
      <c r="E198" s="365"/>
      <c r="F198" s="366"/>
      <c r="G198" s="366"/>
      <c r="H198" s="367"/>
      <c r="I198" s="63" t="s">
        <v>106</v>
      </c>
      <c r="J198" s="375" t="s">
        <v>195</v>
      </c>
      <c r="K198" s="375"/>
      <c r="L198" s="375"/>
      <c r="M198" s="375"/>
      <c r="N198" s="375"/>
      <c r="O198" s="375"/>
      <c r="P198" s="375"/>
      <c r="Q198" s="376"/>
      <c r="R198" s="40" t="s">
        <v>265</v>
      </c>
      <c r="S198" s="395" t="s">
        <v>343</v>
      </c>
      <c r="T198" s="395"/>
      <c r="U198" s="395"/>
      <c r="V198" s="395"/>
      <c r="W198" s="395"/>
      <c r="X198" s="395"/>
      <c r="Y198" s="395"/>
      <c r="Z198" s="395"/>
      <c r="AA198" s="395"/>
      <c r="AB198" s="478"/>
      <c r="AC198" s="471"/>
      <c r="AE198" s="1" t="str">
        <f>+I198</f>
        <v>□</v>
      </c>
      <c r="AH198" s="113" t="s">
        <v>344</v>
      </c>
      <c r="AJ198" s="45" t="str">
        <f>IF(Z199&gt;0,IF(Z199&lt;AJ197,"◆未達","●適合"),"■未答")</f>
        <v>■未答</v>
      </c>
    </row>
    <row r="199" spans="2:43" ht="17.100000000000001" customHeight="1" x14ac:dyDescent="0.15">
      <c r="B199" s="396"/>
      <c r="C199" s="366"/>
      <c r="D199" s="71"/>
      <c r="E199" s="368"/>
      <c r="F199" s="369"/>
      <c r="G199" s="369"/>
      <c r="H199" s="370"/>
      <c r="I199" s="101"/>
      <c r="J199" s="101"/>
      <c r="K199" s="101"/>
      <c r="L199" s="101"/>
      <c r="M199" s="101"/>
      <c r="N199" s="101"/>
      <c r="O199" s="101"/>
      <c r="P199" s="101"/>
      <c r="Q199" s="102"/>
      <c r="R199" s="87"/>
      <c r="S199" s="88"/>
      <c r="T199" s="88" t="s">
        <v>345</v>
      </c>
      <c r="U199" s="88"/>
      <c r="V199" s="88"/>
      <c r="W199" s="88"/>
      <c r="X199" s="89"/>
      <c r="Y199" s="88" t="s">
        <v>346</v>
      </c>
      <c r="Z199" s="473"/>
      <c r="AA199" s="473"/>
      <c r="AB199" s="90"/>
      <c r="AC199" s="471"/>
    </row>
    <row r="200" spans="2:43" ht="21.95" customHeight="1" x14ac:dyDescent="0.15">
      <c r="B200" s="396"/>
      <c r="C200" s="366"/>
      <c r="D200" s="35"/>
      <c r="E200" s="362" t="s">
        <v>347</v>
      </c>
      <c r="F200" s="363"/>
      <c r="G200" s="363"/>
      <c r="H200" s="364"/>
      <c r="I200" s="197"/>
      <c r="J200" s="198"/>
      <c r="K200" s="198"/>
      <c r="L200" s="197"/>
      <c r="M200" s="198"/>
      <c r="N200" s="199" t="s">
        <v>348</v>
      </c>
      <c r="O200" s="379" t="s">
        <v>330</v>
      </c>
      <c r="P200" s="379"/>
      <c r="Q200" s="380"/>
      <c r="R200" s="91"/>
      <c r="S200" s="92"/>
      <c r="T200" s="92"/>
      <c r="U200" s="92"/>
      <c r="V200" s="92"/>
      <c r="W200" s="92"/>
      <c r="X200" s="92"/>
      <c r="Y200" s="92"/>
      <c r="Z200" s="92"/>
      <c r="AA200" s="79"/>
      <c r="AB200" s="80" t="s">
        <v>110</v>
      </c>
      <c r="AC200" s="471"/>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x14ac:dyDescent="0.15">
      <c r="B201" s="396"/>
      <c r="C201" s="366"/>
      <c r="D201" s="35"/>
      <c r="E201" s="365"/>
      <c r="F201" s="369"/>
      <c r="G201" s="369"/>
      <c r="H201" s="370"/>
      <c r="I201" s="170" t="s">
        <v>102</v>
      </c>
      <c r="J201" s="377" t="s">
        <v>312</v>
      </c>
      <c r="K201" s="377"/>
      <c r="L201" s="170" t="s">
        <v>141</v>
      </c>
      <c r="M201" s="377" t="s">
        <v>313</v>
      </c>
      <c r="N201" s="377"/>
      <c r="O201" s="377"/>
      <c r="P201" s="101"/>
      <c r="Q201" s="102"/>
      <c r="R201" s="157"/>
      <c r="S201" s="97"/>
      <c r="T201" s="97"/>
      <c r="U201" s="97"/>
      <c r="V201" s="519"/>
      <c r="W201" s="519"/>
      <c r="X201" s="97"/>
      <c r="Y201" s="97"/>
      <c r="Z201" s="49"/>
      <c r="AA201" s="49"/>
      <c r="AB201" s="81"/>
      <c r="AC201" s="471"/>
      <c r="AE201" s="1" t="str">
        <f>+I203</f>
        <v>□</v>
      </c>
      <c r="AL201" s="37"/>
      <c r="AM201" s="43" t="s">
        <v>65</v>
      </c>
      <c r="AN201" s="43" t="s">
        <v>66</v>
      </c>
      <c r="AO201" s="43" t="s">
        <v>67</v>
      </c>
      <c r="AP201" s="45" t="s">
        <v>92</v>
      </c>
      <c r="AQ201" s="45" t="s">
        <v>68</v>
      </c>
    </row>
    <row r="202" spans="2:43" ht="20.100000000000001" customHeight="1" x14ac:dyDescent="0.15">
      <c r="B202" s="396"/>
      <c r="C202" s="366"/>
      <c r="D202" s="35"/>
      <c r="E202" s="454" t="s">
        <v>349</v>
      </c>
      <c r="F202" s="363" t="s">
        <v>507</v>
      </c>
      <c r="G202" s="363"/>
      <c r="H202" s="364"/>
      <c r="I202" s="105"/>
      <c r="J202" s="198"/>
      <c r="K202" s="198"/>
      <c r="L202" s="198"/>
      <c r="M202" s="198"/>
      <c r="N202" s="199" t="s">
        <v>106</v>
      </c>
      <c r="O202" s="379" t="s">
        <v>330</v>
      </c>
      <c r="P202" s="379"/>
      <c r="Q202" s="379"/>
      <c r="R202" s="394" t="s">
        <v>209</v>
      </c>
      <c r="S202" s="395"/>
      <c r="T202" s="395"/>
      <c r="U202" s="395"/>
      <c r="V202" s="378"/>
      <c r="W202" s="378"/>
      <c r="X202" s="49" t="s">
        <v>175</v>
      </c>
      <c r="Y202" s="49"/>
      <c r="Z202" s="49"/>
      <c r="AA202" s="49"/>
      <c r="AB202" s="81"/>
      <c r="AC202" s="471"/>
      <c r="AE202" s="1" t="str">
        <f>+I204</f>
        <v>□</v>
      </c>
    </row>
    <row r="203" spans="2:43" ht="20.100000000000001" customHeight="1" x14ac:dyDescent="0.15">
      <c r="B203" s="396"/>
      <c r="C203" s="366"/>
      <c r="D203" s="35"/>
      <c r="E203" s="455"/>
      <c r="F203" s="366"/>
      <c r="G203" s="366"/>
      <c r="H203" s="367"/>
      <c r="I203" s="63" t="s">
        <v>106</v>
      </c>
      <c r="J203" s="375" t="s">
        <v>350</v>
      </c>
      <c r="K203" s="375"/>
      <c r="L203" s="375"/>
      <c r="M203" s="375"/>
      <c r="N203" s="375"/>
      <c r="O203" s="375"/>
      <c r="P203" s="375"/>
      <c r="Q203" s="376"/>
      <c r="R203" s="394" t="s">
        <v>213</v>
      </c>
      <c r="S203" s="395"/>
      <c r="T203" s="395"/>
      <c r="U203" s="395"/>
      <c r="V203" s="378"/>
      <c r="W203" s="378"/>
      <c r="X203" s="49" t="s">
        <v>173</v>
      </c>
      <c r="Y203" s="97"/>
      <c r="Z203" s="97"/>
      <c r="AA203" s="49"/>
      <c r="AB203" s="81"/>
      <c r="AC203" s="471"/>
      <c r="AH203" s="160" t="s">
        <v>214</v>
      </c>
      <c r="AJ203" s="45" t="str">
        <f>IF(V203&gt;0,IF(V203&lt;195,"◆195未満","●適合"),"■未答")</f>
        <v>■未答</v>
      </c>
    </row>
    <row r="204" spans="2:43" ht="20.100000000000001" customHeight="1" x14ac:dyDescent="0.15">
      <c r="B204" s="396"/>
      <c r="C204" s="366"/>
      <c r="D204" s="35"/>
      <c r="E204" s="455"/>
      <c r="F204" s="369"/>
      <c r="G204" s="369"/>
      <c r="H204" s="370"/>
      <c r="I204" s="63" t="s">
        <v>160</v>
      </c>
      <c r="J204" s="375" t="s">
        <v>351</v>
      </c>
      <c r="K204" s="375"/>
      <c r="L204" s="375"/>
      <c r="M204" s="375"/>
      <c r="N204" s="375"/>
      <c r="O204" s="375"/>
      <c r="P204" s="375"/>
      <c r="Q204" s="376"/>
      <c r="R204" s="56"/>
      <c r="S204" s="447" t="s">
        <v>216</v>
      </c>
      <c r="T204" s="447"/>
      <c r="U204" s="447"/>
      <c r="V204" s="447"/>
      <c r="W204" s="447"/>
      <c r="X204" s="447"/>
      <c r="Y204" s="446">
        <f>+V202*2+V203</f>
        <v>0</v>
      </c>
      <c r="Z204" s="446"/>
      <c r="AA204" s="49" t="s">
        <v>217</v>
      </c>
      <c r="AB204" s="81"/>
      <c r="AC204" s="471"/>
      <c r="AH204" s="160" t="s">
        <v>218</v>
      </c>
      <c r="AJ204" s="45" t="str">
        <f>IF(Y204&gt;0,IF(AND(Y204&gt;=550,Y204&lt;=650),"●適合","◆未達"),"■未答")</f>
        <v>■未答</v>
      </c>
    </row>
    <row r="205" spans="2:43" ht="20.100000000000001" customHeight="1" x14ac:dyDescent="0.15">
      <c r="B205" s="396"/>
      <c r="C205" s="366"/>
      <c r="D205" s="35"/>
      <c r="E205" s="455"/>
      <c r="F205" s="372" t="s">
        <v>352</v>
      </c>
      <c r="G205" s="372"/>
      <c r="H205" s="373"/>
      <c r="I205" s="37"/>
      <c r="J205" s="37"/>
      <c r="K205" s="37"/>
      <c r="L205" s="37"/>
      <c r="M205" s="37"/>
      <c r="N205" s="37"/>
      <c r="O205" s="37"/>
      <c r="P205" s="37"/>
      <c r="Q205" s="39"/>
      <c r="R205" s="413" t="s">
        <v>219</v>
      </c>
      <c r="S205" s="414"/>
      <c r="T205" s="414"/>
      <c r="U205" s="414"/>
      <c r="V205" s="473"/>
      <c r="W205" s="473"/>
      <c r="X205" s="70" t="s">
        <v>147</v>
      </c>
      <c r="Y205" s="88"/>
      <c r="Z205" s="88"/>
      <c r="AA205" s="70"/>
      <c r="AB205" s="205"/>
      <c r="AC205" s="471"/>
      <c r="AH205" s="113" t="s">
        <v>220</v>
      </c>
      <c r="AJ205" s="45" t="str">
        <f>IF(V205&gt;0,IF(V205&gt;30,"◆30超過","●適合"),"■未答")</f>
        <v>■未答</v>
      </c>
    </row>
    <row r="206" spans="2:43" ht="21.95" customHeight="1" x14ac:dyDescent="0.15">
      <c r="B206" s="396"/>
      <c r="C206" s="366"/>
      <c r="D206" s="35"/>
      <c r="E206" s="455"/>
      <c r="F206" s="363" t="s">
        <v>353</v>
      </c>
      <c r="G206" s="363"/>
      <c r="H206" s="364"/>
      <c r="I206" s="172"/>
      <c r="J206" s="106"/>
      <c r="K206" s="106"/>
      <c r="L206" s="106"/>
      <c r="M206" s="106"/>
      <c r="N206" s="106"/>
      <c r="O206" s="106"/>
      <c r="P206" s="106"/>
      <c r="Q206" s="106"/>
      <c r="R206" s="394" t="s">
        <v>354</v>
      </c>
      <c r="S206" s="395"/>
      <c r="T206" s="395"/>
      <c r="U206" s="395"/>
      <c r="V206" s="168" t="s">
        <v>156</v>
      </c>
      <c r="W206" s="49" t="s">
        <v>355</v>
      </c>
      <c r="X206" s="49"/>
      <c r="Y206" s="168" t="s">
        <v>156</v>
      </c>
      <c r="Z206" s="49" t="s">
        <v>356</v>
      </c>
      <c r="AA206" s="49"/>
      <c r="AB206" s="81"/>
      <c r="AC206" s="471"/>
    </row>
    <row r="207" spans="2:43" ht="21.95" customHeight="1" x14ac:dyDescent="0.15">
      <c r="B207" s="396"/>
      <c r="C207" s="366"/>
      <c r="D207" s="35"/>
      <c r="E207" s="455"/>
      <c r="F207" s="369"/>
      <c r="G207" s="369"/>
      <c r="H207" s="370"/>
      <c r="I207" s="174"/>
      <c r="J207" s="95"/>
      <c r="K207" s="95"/>
      <c r="L207" s="95"/>
      <c r="M207" s="95"/>
      <c r="N207" s="168" t="s">
        <v>156</v>
      </c>
      <c r="O207" s="375" t="s">
        <v>330</v>
      </c>
      <c r="P207" s="375"/>
      <c r="Q207" s="375"/>
      <c r="R207" s="415" t="s">
        <v>357</v>
      </c>
      <c r="S207" s="404"/>
      <c r="T207" s="404"/>
      <c r="U207" s="404"/>
      <c r="V207" s="168" t="s">
        <v>358</v>
      </c>
      <c r="W207" s="97" t="s">
        <v>359</v>
      </c>
      <c r="X207" s="97"/>
      <c r="Y207" s="168" t="s">
        <v>358</v>
      </c>
      <c r="Z207" s="97" t="s">
        <v>360</v>
      </c>
      <c r="AA207" s="97"/>
      <c r="AB207" s="99"/>
      <c r="AC207" s="471"/>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x14ac:dyDescent="0.15">
      <c r="B208" s="396"/>
      <c r="C208" s="366"/>
      <c r="D208" s="35"/>
      <c r="E208" s="455"/>
      <c r="F208" s="363" t="s">
        <v>49</v>
      </c>
      <c r="G208" s="363"/>
      <c r="H208" s="364"/>
      <c r="I208" s="206" t="s">
        <v>116</v>
      </c>
      <c r="J208" s="375" t="s">
        <v>361</v>
      </c>
      <c r="K208" s="375"/>
      <c r="L208" s="375"/>
      <c r="M208" s="375"/>
      <c r="N208" s="375"/>
      <c r="O208" s="375"/>
      <c r="P208" s="375"/>
      <c r="Q208" s="376"/>
      <c r="R208" s="415" t="s">
        <v>607</v>
      </c>
      <c r="S208" s="404"/>
      <c r="T208" s="404"/>
      <c r="U208" s="404"/>
      <c r="V208" s="168" t="s">
        <v>160</v>
      </c>
      <c r="W208" s="412" t="s">
        <v>252</v>
      </c>
      <c r="X208" s="412"/>
      <c r="Y208" s="168" t="s">
        <v>141</v>
      </c>
      <c r="Z208" s="403" t="s">
        <v>253</v>
      </c>
      <c r="AA208" s="404"/>
      <c r="AB208" s="179"/>
      <c r="AC208" s="471"/>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x14ac:dyDescent="0.15">
      <c r="B209" s="396"/>
      <c r="C209" s="366"/>
      <c r="D209" s="35"/>
      <c r="E209" s="455"/>
      <c r="F209" s="366"/>
      <c r="G209" s="366"/>
      <c r="H209" s="367"/>
      <c r="I209" s="206" t="s">
        <v>106</v>
      </c>
      <c r="J209" s="375" t="s">
        <v>362</v>
      </c>
      <c r="K209" s="375"/>
      <c r="L209" s="375"/>
      <c r="M209" s="375"/>
      <c r="N209" s="375"/>
      <c r="O209" s="375"/>
      <c r="P209" s="375"/>
      <c r="Q209" s="376"/>
      <c r="R209" s="415" t="s">
        <v>254</v>
      </c>
      <c r="S209" s="404"/>
      <c r="T209" s="404"/>
      <c r="U209" s="404"/>
      <c r="V209" s="404"/>
      <c r="W209" s="404"/>
      <c r="X209" s="378"/>
      <c r="Y209" s="378"/>
      <c r="Z209" s="378"/>
      <c r="AA209" s="97" t="s">
        <v>255</v>
      </c>
      <c r="AB209" s="99"/>
      <c r="AC209" s="471"/>
      <c r="AE209" s="1" t="str">
        <f>+I209</f>
        <v>□</v>
      </c>
      <c r="AH209" s="160" t="s">
        <v>256</v>
      </c>
      <c r="AJ209" s="45" t="str">
        <f>IF(X209&gt;0,IF(X209&lt;700,"◆低すぎ",IF(X209&gt;900,"◆高すぎ","●適合")),"■未答")</f>
        <v>■未答</v>
      </c>
    </row>
    <row r="210" spans="2:43" ht="9.75" customHeight="1" x14ac:dyDescent="0.15">
      <c r="B210" s="396"/>
      <c r="C210" s="366"/>
      <c r="D210" s="35"/>
      <c r="E210" s="455"/>
      <c r="F210" s="366"/>
      <c r="G210" s="366"/>
      <c r="H210" s="367"/>
      <c r="I210" s="186"/>
      <c r="J210" s="207"/>
      <c r="K210" s="207"/>
      <c r="L210" s="207"/>
      <c r="M210" s="207"/>
      <c r="N210" s="207"/>
      <c r="O210" s="207"/>
      <c r="P210" s="207"/>
      <c r="Q210" s="208"/>
      <c r="R210" s="180"/>
      <c r="S210" s="104"/>
      <c r="T210" s="104"/>
      <c r="U210" s="104"/>
      <c r="V210" s="104"/>
      <c r="W210" s="104"/>
      <c r="X210" s="209"/>
      <c r="Y210" s="209"/>
      <c r="Z210" s="209"/>
      <c r="AA210" s="88"/>
      <c r="AB210" s="90"/>
      <c r="AC210" s="472"/>
    </row>
    <row r="211" spans="2:43" ht="17.100000000000001" customHeight="1" x14ac:dyDescent="0.15">
      <c r="B211" s="396"/>
      <c r="C211" s="366"/>
      <c r="D211" s="362" t="s">
        <v>50</v>
      </c>
      <c r="E211" s="363"/>
      <c r="F211" s="363"/>
      <c r="G211" s="363"/>
      <c r="H211" s="364"/>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70"/>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x14ac:dyDescent="0.15">
      <c r="B212" s="396"/>
      <c r="C212" s="366"/>
      <c r="D212" s="365"/>
      <c r="E212" s="366"/>
      <c r="F212" s="366"/>
      <c r="G212" s="366"/>
      <c r="H212" s="367"/>
      <c r="I212" s="211"/>
      <c r="J212" s="207"/>
      <c r="K212" s="207"/>
      <c r="L212" s="211"/>
      <c r="M212" s="207"/>
      <c r="N212" s="168" t="s">
        <v>116</v>
      </c>
      <c r="O212" s="375" t="s">
        <v>330</v>
      </c>
      <c r="P212" s="375"/>
      <c r="Q212" s="376"/>
      <c r="R212" s="415" t="s">
        <v>607</v>
      </c>
      <c r="S212" s="404"/>
      <c r="T212" s="404"/>
      <c r="U212" s="404"/>
      <c r="V212" s="168" t="s">
        <v>160</v>
      </c>
      <c r="W212" s="412" t="s">
        <v>252</v>
      </c>
      <c r="X212" s="412"/>
      <c r="Y212" s="168" t="s">
        <v>141</v>
      </c>
      <c r="Z212" s="403" t="s">
        <v>253</v>
      </c>
      <c r="AA212" s="404"/>
      <c r="AB212" s="179"/>
      <c r="AC212" s="471"/>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x14ac:dyDescent="0.15">
      <c r="B213" s="396"/>
      <c r="C213" s="366"/>
      <c r="D213" s="365"/>
      <c r="E213" s="366"/>
      <c r="F213" s="366"/>
      <c r="G213" s="366"/>
      <c r="H213" s="367"/>
      <c r="I213" s="168" t="s">
        <v>70</v>
      </c>
      <c r="J213" s="375" t="s">
        <v>363</v>
      </c>
      <c r="K213" s="375"/>
      <c r="L213" s="375"/>
      <c r="M213" s="375"/>
      <c r="N213" s="375"/>
      <c r="O213" s="375"/>
      <c r="P213" s="375"/>
      <c r="Q213" s="376"/>
      <c r="R213" s="415" t="s">
        <v>364</v>
      </c>
      <c r="S213" s="404"/>
      <c r="T213" s="404"/>
      <c r="U213" s="404"/>
      <c r="V213" s="404"/>
      <c r="W213" s="404"/>
      <c r="X213" s="378"/>
      <c r="Y213" s="378"/>
      <c r="Z213" s="378"/>
      <c r="AA213" s="97" t="s">
        <v>255</v>
      </c>
      <c r="AB213" s="99"/>
      <c r="AC213" s="471"/>
      <c r="AE213" s="1" t="str">
        <f>+I214</f>
        <v>□</v>
      </c>
      <c r="AH213" s="160" t="s">
        <v>256</v>
      </c>
      <c r="AJ213" s="45" t="str">
        <f>IF(X213&gt;0,IF(X213&lt;700,"◆低すぎ",IF(X213&gt;900,"◆高すぎ","●適合")),"■未答")</f>
        <v>■未答</v>
      </c>
    </row>
    <row r="214" spans="2:43" ht="17.100000000000001" customHeight="1" x14ac:dyDescent="0.15">
      <c r="B214" s="396"/>
      <c r="C214" s="366"/>
      <c r="D214" s="365"/>
      <c r="E214" s="369"/>
      <c r="F214" s="369"/>
      <c r="G214" s="369"/>
      <c r="H214" s="370"/>
      <c r="I214" s="170" t="s">
        <v>72</v>
      </c>
      <c r="J214" s="377" t="s">
        <v>365</v>
      </c>
      <c r="K214" s="377"/>
      <c r="L214" s="377"/>
      <c r="M214" s="377"/>
      <c r="N214" s="377"/>
      <c r="O214" s="377"/>
      <c r="P214" s="377"/>
      <c r="Q214" s="431"/>
      <c r="R214" s="87"/>
      <c r="S214" s="88"/>
      <c r="T214" s="88"/>
      <c r="U214" s="88"/>
      <c r="V214" s="88"/>
      <c r="W214" s="88"/>
      <c r="X214" s="88"/>
      <c r="Y214" s="88"/>
      <c r="Z214" s="88"/>
      <c r="AA214" s="88"/>
      <c r="AB214" s="90"/>
      <c r="AC214" s="471"/>
    </row>
    <row r="215" spans="2:43" ht="12" customHeight="1" x14ac:dyDescent="0.15">
      <c r="B215" s="396"/>
      <c r="C215" s="366"/>
      <c r="D215" s="71"/>
      <c r="E215" s="365" t="s">
        <v>51</v>
      </c>
      <c r="F215" s="366"/>
      <c r="G215" s="366"/>
      <c r="H215" s="367"/>
      <c r="I215" s="106"/>
      <c r="J215" s="106"/>
      <c r="K215" s="106"/>
      <c r="L215" s="106"/>
      <c r="M215" s="106"/>
      <c r="N215" s="106"/>
      <c r="O215" s="106"/>
      <c r="P215" s="106"/>
      <c r="Q215" s="107"/>
      <c r="R215" s="475" t="s">
        <v>366</v>
      </c>
      <c r="S215" s="476"/>
      <c r="T215" s="476"/>
      <c r="U215" s="476"/>
      <c r="V215" s="476"/>
      <c r="W215" s="476"/>
      <c r="X215" s="476"/>
      <c r="Y215" s="476"/>
      <c r="Z215" s="476"/>
      <c r="AA215" s="476"/>
      <c r="AB215" s="477"/>
      <c r="AC215" s="471"/>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x14ac:dyDescent="0.15">
      <c r="B216" s="396"/>
      <c r="C216" s="366"/>
      <c r="D216" s="71"/>
      <c r="E216" s="365"/>
      <c r="F216" s="366"/>
      <c r="G216" s="366"/>
      <c r="H216" s="367"/>
      <c r="I216" s="168" t="s">
        <v>102</v>
      </c>
      <c r="J216" s="375" t="s">
        <v>367</v>
      </c>
      <c r="K216" s="375"/>
      <c r="L216" s="375"/>
      <c r="M216" s="375"/>
      <c r="N216" s="375"/>
      <c r="O216" s="375"/>
      <c r="P216" s="375"/>
      <c r="Q216" s="376"/>
      <c r="R216" s="514"/>
      <c r="S216" s="490"/>
      <c r="T216" s="490"/>
      <c r="U216" s="490"/>
      <c r="V216" s="490"/>
      <c r="W216" s="490"/>
      <c r="X216" s="490"/>
      <c r="Y216" s="490"/>
      <c r="Z216" s="490"/>
      <c r="AA216" s="490"/>
      <c r="AB216" s="515"/>
      <c r="AC216" s="471"/>
      <c r="AE216" s="1" t="str">
        <f>+I217</f>
        <v>□</v>
      </c>
      <c r="AM216" s="43" t="s">
        <v>368</v>
      </c>
      <c r="AN216" s="43" t="s">
        <v>369</v>
      </c>
      <c r="AO216" s="45" t="s">
        <v>92</v>
      </c>
      <c r="AP216" s="45" t="s">
        <v>68</v>
      </c>
    </row>
    <row r="217" spans="2:43" ht="12" customHeight="1" x14ac:dyDescent="0.15">
      <c r="B217" s="396"/>
      <c r="C217" s="366"/>
      <c r="D217" s="71"/>
      <c r="E217" s="365"/>
      <c r="F217" s="366"/>
      <c r="G217" s="366"/>
      <c r="H217" s="367"/>
      <c r="I217" s="168" t="s">
        <v>70</v>
      </c>
      <c r="J217" s="375" t="s">
        <v>370</v>
      </c>
      <c r="K217" s="375"/>
      <c r="L217" s="375"/>
      <c r="M217" s="375"/>
      <c r="N217" s="375"/>
      <c r="O217" s="375"/>
      <c r="P217" s="375"/>
      <c r="Q217" s="376"/>
      <c r="R217" s="514"/>
      <c r="S217" s="490"/>
      <c r="T217" s="490"/>
      <c r="U217" s="490"/>
      <c r="V217" s="490"/>
      <c r="W217" s="490"/>
      <c r="X217" s="490"/>
      <c r="Y217" s="490"/>
      <c r="Z217" s="490"/>
      <c r="AA217" s="490"/>
      <c r="AB217" s="515"/>
      <c r="AC217" s="471"/>
    </row>
    <row r="218" spans="2:43" ht="26.25" customHeight="1" x14ac:dyDescent="0.15">
      <c r="B218" s="396"/>
      <c r="C218" s="366"/>
      <c r="D218" s="71"/>
      <c r="E218" s="368"/>
      <c r="F218" s="369"/>
      <c r="G218" s="369"/>
      <c r="H218" s="370"/>
      <c r="I218" s="101"/>
      <c r="J218" s="101"/>
      <c r="K218" s="101"/>
      <c r="L218" s="101"/>
      <c r="M218" s="101"/>
      <c r="N218" s="101"/>
      <c r="O218" s="101"/>
      <c r="P218" s="101"/>
      <c r="Q218" s="102"/>
      <c r="R218" s="516"/>
      <c r="S218" s="488"/>
      <c r="T218" s="488"/>
      <c r="U218" s="488"/>
      <c r="V218" s="488"/>
      <c r="W218" s="488"/>
      <c r="X218" s="488"/>
      <c r="Y218" s="488"/>
      <c r="Z218" s="488"/>
      <c r="AA218" s="488"/>
      <c r="AB218" s="517"/>
      <c r="AC218" s="471"/>
    </row>
    <row r="219" spans="2:43" ht="12" customHeight="1" x14ac:dyDescent="0.15">
      <c r="B219" s="396"/>
      <c r="C219" s="366"/>
      <c r="D219" s="71"/>
      <c r="E219" s="362" t="s">
        <v>52</v>
      </c>
      <c r="F219" s="363"/>
      <c r="G219" s="363"/>
      <c r="H219" s="364"/>
      <c r="I219" s="106"/>
      <c r="J219" s="106"/>
      <c r="K219" s="106"/>
      <c r="L219" s="106"/>
      <c r="M219" s="106"/>
      <c r="N219" s="106"/>
      <c r="O219" s="106"/>
      <c r="P219" s="106"/>
      <c r="Q219" s="107"/>
      <c r="R219" s="475" t="s">
        <v>366</v>
      </c>
      <c r="S219" s="476"/>
      <c r="T219" s="476"/>
      <c r="U219" s="476"/>
      <c r="V219" s="476"/>
      <c r="W219" s="476"/>
      <c r="X219" s="476"/>
      <c r="Y219" s="476"/>
      <c r="Z219" s="476"/>
      <c r="AA219" s="476"/>
      <c r="AB219" s="477"/>
      <c r="AC219" s="471"/>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x14ac:dyDescent="0.15">
      <c r="B220" s="396"/>
      <c r="C220" s="366"/>
      <c r="D220" s="71"/>
      <c r="E220" s="365"/>
      <c r="F220" s="366"/>
      <c r="G220" s="366"/>
      <c r="H220" s="367"/>
      <c r="I220" s="168" t="s">
        <v>102</v>
      </c>
      <c r="J220" s="375" t="s">
        <v>367</v>
      </c>
      <c r="K220" s="375"/>
      <c r="L220" s="375"/>
      <c r="M220" s="375"/>
      <c r="N220" s="375"/>
      <c r="O220" s="375"/>
      <c r="P220" s="375"/>
      <c r="Q220" s="376"/>
      <c r="R220" s="514"/>
      <c r="S220" s="490"/>
      <c r="T220" s="490"/>
      <c r="U220" s="490"/>
      <c r="V220" s="490"/>
      <c r="W220" s="490"/>
      <c r="X220" s="490"/>
      <c r="Y220" s="490"/>
      <c r="Z220" s="490"/>
      <c r="AA220" s="490"/>
      <c r="AB220" s="515"/>
      <c r="AC220" s="471"/>
      <c r="AE220" s="1" t="str">
        <f>+I221</f>
        <v>□</v>
      </c>
      <c r="AM220" s="43" t="s">
        <v>368</v>
      </c>
      <c r="AN220" s="43" t="s">
        <v>369</v>
      </c>
      <c r="AO220" s="45" t="s">
        <v>92</v>
      </c>
      <c r="AP220" s="45" t="s">
        <v>68</v>
      </c>
    </row>
    <row r="221" spans="2:43" ht="12" customHeight="1" x14ac:dyDescent="0.15">
      <c r="B221" s="396"/>
      <c r="C221" s="366"/>
      <c r="D221" s="71"/>
      <c r="E221" s="365"/>
      <c r="F221" s="366"/>
      <c r="G221" s="366"/>
      <c r="H221" s="367"/>
      <c r="I221" s="168" t="s">
        <v>70</v>
      </c>
      <c r="J221" s="375" t="s">
        <v>370</v>
      </c>
      <c r="K221" s="375"/>
      <c r="L221" s="375"/>
      <c r="M221" s="375"/>
      <c r="N221" s="375"/>
      <c r="O221" s="375"/>
      <c r="P221" s="375"/>
      <c r="Q221" s="376"/>
      <c r="R221" s="514"/>
      <c r="S221" s="490"/>
      <c r="T221" s="490"/>
      <c r="U221" s="490"/>
      <c r="V221" s="490"/>
      <c r="W221" s="490"/>
      <c r="X221" s="490"/>
      <c r="Y221" s="490"/>
      <c r="Z221" s="490"/>
      <c r="AA221" s="490"/>
      <c r="AB221" s="515"/>
      <c r="AC221" s="471"/>
    </row>
    <row r="222" spans="2:43" ht="19.5" customHeight="1" x14ac:dyDescent="0.15">
      <c r="B222" s="402"/>
      <c r="C222" s="369"/>
      <c r="D222" s="84"/>
      <c r="E222" s="368"/>
      <c r="F222" s="369"/>
      <c r="G222" s="369"/>
      <c r="H222" s="370"/>
      <c r="I222" s="101"/>
      <c r="J222" s="101"/>
      <c r="K222" s="101"/>
      <c r="L222" s="101"/>
      <c r="M222" s="101"/>
      <c r="N222" s="101"/>
      <c r="O222" s="101"/>
      <c r="P222" s="101"/>
      <c r="Q222" s="102"/>
      <c r="R222" s="516"/>
      <c r="S222" s="488"/>
      <c r="T222" s="488"/>
      <c r="U222" s="488"/>
      <c r="V222" s="488"/>
      <c r="W222" s="488"/>
      <c r="X222" s="488"/>
      <c r="Y222" s="488"/>
      <c r="Z222" s="488"/>
      <c r="AA222" s="488"/>
      <c r="AB222" s="517"/>
      <c r="AC222" s="472"/>
    </row>
    <row r="223" spans="2:43" ht="17.25" customHeight="1" x14ac:dyDescent="0.15">
      <c r="B223" s="396" t="s">
        <v>371</v>
      </c>
      <c r="C223" s="397"/>
      <c r="D223" s="409" t="s">
        <v>53</v>
      </c>
      <c r="E223" s="407"/>
      <c r="F223" s="407"/>
      <c r="G223" s="407"/>
      <c r="H223" s="408"/>
      <c r="I223" s="105"/>
      <c r="J223" s="181"/>
      <c r="K223" s="181"/>
      <c r="L223" s="181"/>
      <c r="M223" s="181"/>
      <c r="N223" s="181"/>
      <c r="O223" s="181"/>
      <c r="P223" s="181"/>
      <c r="Q223" s="182"/>
      <c r="R223" s="144"/>
      <c r="S223" s="79"/>
      <c r="T223" s="79"/>
      <c r="U223" s="79"/>
      <c r="V223" s="79"/>
      <c r="W223" s="79"/>
      <c r="X223" s="79"/>
      <c r="Y223" s="79"/>
      <c r="Z223" s="79"/>
      <c r="AA223" s="79"/>
      <c r="AB223" s="80" t="s">
        <v>110</v>
      </c>
      <c r="AC223" s="479"/>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x14ac:dyDescent="0.15">
      <c r="B224" s="396"/>
      <c r="C224" s="397"/>
      <c r="D224" s="409"/>
      <c r="E224" s="410"/>
      <c r="F224" s="410"/>
      <c r="G224" s="410"/>
      <c r="H224" s="411"/>
      <c r="I224" s="94"/>
      <c r="J224" s="51"/>
      <c r="K224" s="51"/>
      <c r="L224" s="51"/>
      <c r="M224" s="51"/>
      <c r="N224" s="51"/>
      <c r="O224" s="51"/>
      <c r="P224" s="51"/>
      <c r="Q224" s="52"/>
      <c r="R224" s="40" t="s">
        <v>116</v>
      </c>
      <c r="S224" s="395" t="s">
        <v>372</v>
      </c>
      <c r="T224" s="395"/>
      <c r="U224" s="395"/>
      <c r="V224" s="395"/>
      <c r="W224" s="395"/>
      <c r="X224" s="395"/>
      <c r="Y224" s="395"/>
      <c r="Z224" s="395"/>
      <c r="AA224" s="395"/>
      <c r="AB224" s="478"/>
      <c r="AC224" s="479"/>
      <c r="AE224" s="1" t="str">
        <f>+I227</f>
        <v>□</v>
      </c>
      <c r="AL224" s="37"/>
      <c r="AM224" s="43" t="s">
        <v>65</v>
      </c>
      <c r="AN224" s="43" t="s">
        <v>66</v>
      </c>
      <c r="AO224" s="43" t="s">
        <v>67</v>
      </c>
      <c r="AP224" s="45" t="s">
        <v>92</v>
      </c>
      <c r="AQ224" s="45" t="s">
        <v>68</v>
      </c>
    </row>
    <row r="225" spans="2:44" ht="18" customHeight="1" x14ac:dyDescent="0.15">
      <c r="B225" s="396"/>
      <c r="C225" s="397"/>
      <c r="D225" s="409"/>
      <c r="E225" s="410"/>
      <c r="F225" s="410"/>
      <c r="G225" s="410"/>
      <c r="H225" s="411"/>
      <c r="I225" s="63" t="s">
        <v>70</v>
      </c>
      <c r="J225" s="37" t="s">
        <v>373</v>
      </c>
      <c r="K225" s="37"/>
      <c r="L225" s="37"/>
      <c r="M225" s="37"/>
      <c r="N225" s="37"/>
      <c r="O225" s="37"/>
      <c r="P225" s="37"/>
      <c r="Q225" s="39"/>
      <c r="R225" s="40" t="s">
        <v>123</v>
      </c>
      <c r="S225" s="404" t="s">
        <v>374</v>
      </c>
      <c r="T225" s="404"/>
      <c r="U225" s="404"/>
      <c r="V225" s="404"/>
      <c r="W225" s="404"/>
      <c r="X225" s="404"/>
      <c r="Y225" s="404"/>
      <c r="Z225" s="404"/>
      <c r="AA225" s="404"/>
      <c r="AB225" s="403"/>
      <c r="AC225" s="479"/>
      <c r="AE225" s="1" t="str">
        <f>+I228</f>
        <v>□</v>
      </c>
    </row>
    <row r="226" spans="2:44" ht="17.25" customHeight="1" x14ac:dyDescent="0.15">
      <c r="B226" s="396"/>
      <c r="C226" s="397"/>
      <c r="D226" s="409"/>
      <c r="E226" s="410"/>
      <c r="F226" s="410"/>
      <c r="G226" s="410"/>
      <c r="H226" s="411"/>
      <c r="I226" s="94"/>
      <c r="J226" s="37"/>
      <c r="K226" s="37"/>
      <c r="L226" s="37"/>
      <c r="M226" s="37"/>
      <c r="N226" s="37"/>
      <c r="O226" s="37"/>
      <c r="P226" s="37"/>
      <c r="Q226" s="39"/>
      <c r="R226" s="48"/>
      <c r="S226" s="404"/>
      <c r="T226" s="404"/>
      <c r="U226" s="404"/>
      <c r="V226" s="404"/>
      <c r="W226" s="404"/>
      <c r="X226" s="404"/>
      <c r="Y226" s="404"/>
      <c r="Z226" s="404"/>
      <c r="AA226" s="404"/>
      <c r="AB226" s="403"/>
      <c r="AC226" s="479"/>
    </row>
    <row r="227" spans="2:44" ht="23.1" customHeight="1" x14ac:dyDescent="0.15">
      <c r="B227" s="396"/>
      <c r="C227" s="397"/>
      <c r="D227" s="71"/>
      <c r="E227" s="371" t="s">
        <v>54</v>
      </c>
      <c r="F227" s="372"/>
      <c r="G227" s="372"/>
      <c r="H227" s="373"/>
      <c r="I227" s="63" t="s">
        <v>265</v>
      </c>
      <c r="J227" s="37" t="s">
        <v>187</v>
      </c>
      <c r="K227" s="37"/>
      <c r="L227" s="37"/>
      <c r="M227" s="37"/>
      <c r="N227" s="37"/>
      <c r="O227" s="37"/>
      <c r="P227" s="37"/>
      <c r="Q227" s="39"/>
      <c r="R227" s="415" t="s">
        <v>275</v>
      </c>
      <c r="S227" s="404"/>
      <c r="T227" s="404"/>
      <c r="U227" s="404"/>
      <c r="V227" s="404"/>
      <c r="W227" s="404"/>
      <c r="X227" s="404"/>
      <c r="Y227" s="378"/>
      <c r="Z227" s="378"/>
      <c r="AA227" s="97" t="s">
        <v>276</v>
      </c>
      <c r="AB227" s="99"/>
      <c r="AC227" s="479"/>
      <c r="AH227" s="113" t="s">
        <v>277</v>
      </c>
      <c r="AJ227" s="45" t="str">
        <f>IF(Y227&gt;0,IF(Y227&lt;650,"腰1100",IF(Y227&gt;=1100,"基準なし","床1100")),"■未答")</f>
        <v>■未答</v>
      </c>
    </row>
    <row r="228" spans="2:44" ht="23.1" customHeight="1" x14ac:dyDescent="0.15">
      <c r="B228" s="396"/>
      <c r="C228" s="397"/>
      <c r="D228" s="71"/>
      <c r="E228" s="371"/>
      <c r="F228" s="372"/>
      <c r="G228" s="372"/>
      <c r="H228" s="373"/>
      <c r="I228" s="63" t="s">
        <v>123</v>
      </c>
      <c r="J228" s="37" t="s">
        <v>279</v>
      </c>
      <c r="K228" s="37"/>
      <c r="L228" s="37"/>
      <c r="M228" s="37"/>
      <c r="N228" s="37"/>
      <c r="O228" s="37"/>
      <c r="P228" s="37"/>
      <c r="Q228" s="39"/>
      <c r="R228" s="415" t="s">
        <v>280</v>
      </c>
      <c r="S228" s="404"/>
      <c r="T228" s="404"/>
      <c r="U228" s="404"/>
      <c r="V228" s="404"/>
      <c r="W228" s="404"/>
      <c r="X228" s="404"/>
      <c r="Y228" s="378"/>
      <c r="Z228" s="378"/>
      <c r="AA228" s="97" t="s">
        <v>173</v>
      </c>
      <c r="AB228" s="99"/>
      <c r="AC228" s="479"/>
      <c r="AH228" s="113" t="s">
        <v>281</v>
      </c>
      <c r="AJ228" s="45" t="str">
        <f>IF(Y228&gt;0,IF(Y227&lt;650,IF(Y228&lt;1100,"◆未達","●適合"),IF(Y227&gt;=1100,"基準なし","◎不問")),"■未答")</f>
        <v>■未答</v>
      </c>
    </row>
    <row r="229" spans="2:44" ht="23.1" customHeight="1" x14ac:dyDescent="0.15">
      <c r="B229" s="396"/>
      <c r="C229" s="397"/>
      <c r="D229" s="71"/>
      <c r="E229" s="371"/>
      <c r="F229" s="372"/>
      <c r="G229" s="372"/>
      <c r="H229" s="373"/>
      <c r="I229" s="37"/>
      <c r="J229" s="37"/>
      <c r="K229" s="37"/>
      <c r="L229" s="37"/>
      <c r="M229" s="37"/>
      <c r="N229" s="37"/>
      <c r="O229" s="37"/>
      <c r="P229" s="37"/>
      <c r="Q229" s="39"/>
      <c r="R229" s="157" t="s">
        <v>282</v>
      </c>
      <c r="S229" s="97"/>
      <c r="T229" s="97"/>
      <c r="U229" s="97"/>
      <c r="V229" s="97"/>
      <c r="W229" s="97"/>
      <c r="X229" s="97"/>
      <c r="Y229" s="378"/>
      <c r="Z229" s="378"/>
      <c r="AA229" s="97" t="s">
        <v>255</v>
      </c>
      <c r="AB229" s="99"/>
      <c r="AC229" s="479"/>
      <c r="AH229" s="113" t="s">
        <v>283</v>
      </c>
      <c r="AJ229" s="45" t="str">
        <f>IF(Y227&gt;0,IF(Y227&gt;=300,IF(Y227&lt;650,"◎不問",IF(Y227&lt;1100,IF(Y229&lt;1100,"◆未達","●適合"),"基準なし")),IF(Y229&lt;1100,"◆未達","●適合")),"■未答")</f>
        <v>■未答</v>
      </c>
    </row>
    <row r="230" spans="2:44" ht="18.95" customHeight="1" x14ac:dyDescent="0.15">
      <c r="B230" s="396"/>
      <c r="C230" s="397"/>
      <c r="D230" s="71"/>
      <c r="E230" s="371" t="s">
        <v>375</v>
      </c>
      <c r="F230" s="372"/>
      <c r="G230" s="372"/>
      <c r="H230" s="373"/>
      <c r="I230" s="94"/>
      <c r="J230" s="95"/>
      <c r="K230" s="95"/>
      <c r="L230" s="37"/>
      <c r="M230" s="37"/>
      <c r="N230" s="37"/>
      <c r="O230" s="37"/>
      <c r="P230" s="37"/>
      <c r="Q230" s="39"/>
      <c r="R230" s="56"/>
      <c r="S230" s="49"/>
      <c r="T230" s="49"/>
      <c r="U230" s="49"/>
      <c r="V230" s="49"/>
      <c r="W230" s="49"/>
      <c r="X230" s="49"/>
      <c r="Y230" s="49"/>
      <c r="Z230" s="49"/>
      <c r="AA230" s="49"/>
      <c r="AB230" s="49"/>
      <c r="AC230" s="479"/>
      <c r="AH230" s="113" t="s">
        <v>285</v>
      </c>
      <c r="AJ230" s="45" t="str">
        <f>IF(Y227&gt;0,IF(Y229&gt;0,IF(Y227+Y228-Y229=0,"●相互OK","▼矛盾"),"■まだ片方"),"■未答")</f>
        <v>■未答</v>
      </c>
    </row>
    <row r="231" spans="2:44" ht="18.95" customHeight="1" x14ac:dyDescent="0.15">
      <c r="B231" s="396"/>
      <c r="C231" s="397"/>
      <c r="D231" s="71"/>
      <c r="E231" s="371"/>
      <c r="F231" s="372"/>
      <c r="G231" s="372"/>
      <c r="H231" s="373"/>
      <c r="I231" s="94"/>
      <c r="J231" s="95"/>
      <c r="K231" s="95"/>
      <c r="L231" s="37"/>
      <c r="M231" s="37"/>
      <c r="N231" s="37"/>
      <c r="O231" s="37"/>
      <c r="P231" s="37"/>
      <c r="Q231" s="39"/>
      <c r="R231" s="394" t="s">
        <v>303</v>
      </c>
      <c r="S231" s="395"/>
      <c r="T231" s="395"/>
      <c r="U231" s="395"/>
      <c r="V231" s="395"/>
      <c r="W231" s="395"/>
      <c r="X231" s="395"/>
      <c r="Y231" s="378"/>
      <c r="Z231" s="378"/>
      <c r="AA231" s="49" t="s">
        <v>175</v>
      </c>
      <c r="AB231" s="49"/>
      <c r="AC231" s="479"/>
      <c r="AH231" s="113" t="s">
        <v>304</v>
      </c>
      <c r="AJ231" s="45" t="str">
        <f>IF(Y231&gt;0,IF(Y231&gt;110,"◆未達","●適合"),"■未答")</f>
        <v>■未答</v>
      </c>
    </row>
    <row r="232" spans="2:44" ht="18.95" customHeight="1" thickBot="1" x14ac:dyDescent="0.2">
      <c r="B232" s="398"/>
      <c r="C232" s="399"/>
      <c r="D232" s="147"/>
      <c r="E232" s="511"/>
      <c r="F232" s="512"/>
      <c r="G232" s="512"/>
      <c r="H232" s="513"/>
      <c r="I232" s="154"/>
      <c r="J232" s="213"/>
      <c r="K232" s="213"/>
      <c r="L232" s="148"/>
      <c r="M232" s="148"/>
      <c r="N232" s="148"/>
      <c r="O232" s="148"/>
      <c r="P232" s="148"/>
      <c r="Q232" s="149"/>
      <c r="R232" s="151"/>
      <c r="S232" s="151"/>
      <c r="T232" s="151"/>
      <c r="U232" s="151"/>
      <c r="V232" s="151"/>
      <c r="W232" s="151"/>
      <c r="X232" s="151"/>
      <c r="Y232" s="151"/>
      <c r="Z232" s="151"/>
      <c r="AA232" s="151"/>
      <c r="AB232" s="151"/>
      <c r="AC232" s="479"/>
    </row>
    <row r="233" spans="2:44" ht="17.100000000000001" customHeight="1" thickBot="1" x14ac:dyDescent="0.2">
      <c r="B233" s="676" t="s">
        <v>376</v>
      </c>
      <c r="C233" s="677"/>
      <c r="D233" s="427" t="s">
        <v>55</v>
      </c>
      <c r="E233" s="401"/>
      <c r="F233" s="401"/>
      <c r="G233" s="401"/>
      <c r="H233" s="428"/>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483"/>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x14ac:dyDescent="0.2">
      <c r="B234" s="676"/>
      <c r="C234" s="677"/>
      <c r="D234" s="368"/>
      <c r="E234" s="369"/>
      <c r="F234" s="369"/>
      <c r="G234" s="369"/>
      <c r="H234" s="370"/>
      <c r="I234" s="170" t="s">
        <v>102</v>
      </c>
      <c r="J234" s="377" t="s">
        <v>378</v>
      </c>
      <c r="K234" s="377"/>
      <c r="L234" s="170" t="s">
        <v>123</v>
      </c>
      <c r="M234" s="377" t="s">
        <v>379</v>
      </c>
      <c r="N234" s="377"/>
      <c r="O234" s="170" t="s">
        <v>334</v>
      </c>
      <c r="P234" s="377" t="s">
        <v>313</v>
      </c>
      <c r="Q234" s="431"/>
      <c r="R234" s="157"/>
      <c r="S234" s="97"/>
      <c r="T234" s="97"/>
      <c r="U234" s="97"/>
      <c r="V234" s="97"/>
      <c r="W234" s="97"/>
      <c r="X234" s="97"/>
      <c r="Y234" s="97"/>
      <c r="Z234" s="97"/>
      <c r="AA234" s="97"/>
      <c r="AB234" s="97"/>
      <c r="AC234" s="472"/>
      <c r="AE234" s="1" t="str">
        <f>+I234</f>
        <v>□</v>
      </c>
      <c r="AL234" s="37"/>
      <c r="AM234" s="43" t="s">
        <v>65</v>
      </c>
      <c r="AN234" s="43" t="s">
        <v>66</v>
      </c>
      <c r="AO234" s="43" t="s">
        <v>380</v>
      </c>
      <c r="AP234" s="43" t="s">
        <v>67</v>
      </c>
      <c r="AQ234" s="45" t="s">
        <v>92</v>
      </c>
      <c r="AR234" s="45" t="s">
        <v>68</v>
      </c>
    </row>
    <row r="235" spans="2:44" ht="21.95" customHeight="1" thickBot="1" x14ac:dyDescent="0.2">
      <c r="B235" s="676"/>
      <c r="C235" s="677"/>
      <c r="D235" s="362" t="s">
        <v>381</v>
      </c>
      <c r="E235" s="363"/>
      <c r="F235" s="363"/>
      <c r="G235" s="363"/>
      <c r="H235" s="364"/>
      <c r="I235" s="197"/>
      <c r="J235" s="198"/>
      <c r="K235" s="198"/>
      <c r="L235" s="197"/>
      <c r="M235" s="198"/>
      <c r="N235" s="199" t="s">
        <v>106</v>
      </c>
      <c r="O235" s="379" t="s">
        <v>330</v>
      </c>
      <c r="P235" s="379"/>
      <c r="Q235" s="380"/>
      <c r="R235" s="200" t="s">
        <v>106</v>
      </c>
      <c r="S235" s="485" t="s">
        <v>382</v>
      </c>
      <c r="T235" s="485"/>
      <c r="U235" s="485"/>
      <c r="V235" s="485"/>
      <c r="W235" s="485"/>
      <c r="X235" s="485"/>
      <c r="Y235" s="485"/>
      <c r="Z235" s="485"/>
      <c r="AA235" s="485"/>
      <c r="AB235" s="518"/>
      <c r="AC235" s="470"/>
      <c r="AE235" s="1" t="str">
        <f>+L234</f>
        <v>□</v>
      </c>
    </row>
    <row r="236" spans="2:44" ht="21.95" customHeight="1" thickBot="1" x14ac:dyDescent="0.2">
      <c r="B236" s="676"/>
      <c r="C236" s="677"/>
      <c r="D236" s="365"/>
      <c r="E236" s="366"/>
      <c r="F236" s="366"/>
      <c r="G236" s="366"/>
      <c r="H236" s="367"/>
      <c r="I236" s="170" t="s">
        <v>70</v>
      </c>
      <c r="J236" s="377" t="s">
        <v>312</v>
      </c>
      <c r="K236" s="377"/>
      <c r="L236" s="170" t="s">
        <v>141</v>
      </c>
      <c r="M236" s="377" t="s">
        <v>313</v>
      </c>
      <c r="N236" s="377"/>
      <c r="O236" s="377"/>
      <c r="P236" s="101"/>
      <c r="Q236" s="102"/>
      <c r="R236" s="216" t="s">
        <v>123</v>
      </c>
      <c r="S236" s="487" t="s">
        <v>383</v>
      </c>
      <c r="T236" s="487"/>
      <c r="U236" s="487"/>
      <c r="V236" s="487"/>
      <c r="W236" s="487"/>
      <c r="X236" s="487"/>
      <c r="Y236" s="487"/>
      <c r="Z236" s="487"/>
      <c r="AA236" s="487"/>
      <c r="AB236" s="492"/>
      <c r="AC236" s="472"/>
      <c r="AE236" s="1" t="str">
        <f>+O234</f>
        <v>□</v>
      </c>
    </row>
    <row r="237" spans="2:44" ht="17.100000000000001" customHeight="1" thickBot="1" x14ac:dyDescent="0.2">
      <c r="B237" s="676"/>
      <c r="C237" s="677"/>
      <c r="D237" s="35"/>
      <c r="E237" s="362" t="s">
        <v>48</v>
      </c>
      <c r="F237" s="363"/>
      <c r="G237" s="363"/>
      <c r="H237" s="364"/>
      <c r="I237" s="105"/>
      <c r="J237" s="198"/>
      <c r="K237" s="198"/>
      <c r="L237" s="198"/>
      <c r="M237" s="198"/>
      <c r="N237" s="199" t="s">
        <v>384</v>
      </c>
      <c r="O237" s="379" t="s">
        <v>330</v>
      </c>
      <c r="P237" s="379"/>
      <c r="Q237" s="379"/>
      <c r="R237" s="394" t="s">
        <v>209</v>
      </c>
      <c r="S237" s="395"/>
      <c r="T237" s="395"/>
      <c r="U237" s="395"/>
      <c r="V237" s="378"/>
      <c r="W237" s="378"/>
      <c r="X237" s="49" t="s">
        <v>175</v>
      </c>
      <c r="Y237" s="49"/>
      <c r="Z237" s="49"/>
      <c r="AA237" s="49"/>
      <c r="AB237" s="81"/>
      <c r="AC237" s="470"/>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x14ac:dyDescent="0.2">
      <c r="B238" s="676"/>
      <c r="C238" s="677"/>
      <c r="D238" s="35"/>
      <c r="E238" s="365"/>
      <c r="F238" s="366"/>
      <c r="G238" s="366"/>
      <c r="H238" s="367"/>
      <c r="I238" s="63" t="s">
        <v>116</v>
      </c>
      <c r="J238" s="375" t="s">
        <v>350</v>
      </c>
      <c r="K238" s="375"/>
      <c r="L238" s="375"/>
      <c r="M238" s="375"/>
      <c r="N238" s="375"/>
      <c r="O238" s="375"/>
      <c r="P238" s="375"/>
      <c r="Q238" s="376"/>
      <c r="R238" s="394" t="s">
        <v>213</v>
      </c>
      <c r="S238" s="395"/>
      <c r="T238" s="395"/>
      <c r="U238" s="395"/>
      <c r="V238" s="378"/>
      <c r="W238" s="378"/>
      <c r="X238" s="49" t="s">
        <v>173</v>
      </c>
      <c r="Y238" s="97"/>
      <c r="Z238" s="97"/>
      <c r="AA238" s="49"/>
      <c r="AB238" s="81"/>
      <c r="AC238" s="471"/>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x14ac:dyDescent="0.2">
      <c r="B239" s="676"/>
      <c r="C239" s="677"/>
      <c r="D239" s="35"/>
      <c r="E239" s="368"/>
      <c r="F239" s="369"/>
      <c r="G239" s="369"/>
      <c r="H239" s="370"/>
      <c r="I239" s="63" t="s">
        <v>106</v>
      </c>
      <c r="J239" s="375" t="s">
        <v>351</v>
      </c>
      <c r="K239" s="375"/>
      <c r="L239" s="375"/>
      <c r="M239" s="375"/>
      <c r="N239" s="375"/>
      <c r="O239" s="375"/>
      <c r="P239" s="375"/>
      <c r="Q239" s="376"/>
      <c r="R239" s="56"/>
      <c r="S239" s="447" t="s">
        <v>216</v>
      </c>
      <c r="T239" s="447"/>
      <c r="U239" s="447"/>
      <c r="V239" s="447"/>
      <c r="W239" s="447"/>
      <c r="X239" s="447"/>
      <c r="Y239" s="446">
        <f>+V237*2+V238</f>
        <v>0</v>
      </c>
      <c r="Z239" s="446"/>
      <c r="AA239" s="49" t="s">
        <v>217</v>
      </c>
      <c r="AB239" s="81"/>
      <c r="AC239" s="471"/>
      <c r="AE239" s="1" t="str">
        <f>+L236</f>
        <v>□</v>
      </c>
      <c r="AH239" s="160" t="s">
        <v>218</v>
      </c>
      <c r="AJ239" s="45" t="str">
        <f>IF(Y239&gt;0,IF(AND(Y239&gt;=550,Y239&lt;=650),"●適合","◆未達"),"■未答")</f>
        <v>■未答</v>
      </c>
    </row>
    <row r="240" spans="2:44" ht="32.1" customHeight="1" thickBot="1" x14ac:dyDescent="0.2">
      <c r="B240" s="676"/>
      <c r="C240" s="677"/>
      <c r="D240" s="35"/>
      <c r="E240" s="371" t="s">
        <v>352</v>
      </c>
      <c r="F240" s="372"/>
      <c r="G240" s="372"/>
      <c r="H240" s="373"/>
      <c r="I240" s="85"/>
      <c r="J240" s="85"/>
      <c r="K240" s="85"/>
      <c r="L240" s="85"/>
      <c r="M240" s="85"/>
      <c r="N240" s="85"/>
      <c r="O240" s="85"/>
      <c r="P240" s="85"/>
      <c r="Q240" s="86"/>
      <c r="R240" s="394" t="s">
        <v>219</v>
      </c>
      <c r="S240" s="395"/>
      <c r="T240" s="395"/>
      <c r="U240" s="395"/>
      <c r="V240" s="378"/>
      <c r="W240" s="378"/>
      <c r="X240" s="49" t="s">
        <v>147</v>
      </c>
      <c r="Y240" s="97"/>
      <c r="Z240" s="97"/>
      <c r="AA240" s="49"/>
      <c r="AB240" s="81"/>
      <c r="AC240" s="472"/>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43" ht="24" customHeight="1" thickBot="1" x14ac:dyDescent="0.2">
      <c r="B241" s="676"/>
      <c r="C241" s="677"/>
      <c r="D241" s="35"/>
      <c r="E241" s="362" t="s">
        <v>385</v>
      </c>
      <c r="F241" s="363"/>
      <c r="G241" s="363"/>
      <c r="H241" s="364"/>
      <c r="I241" s="172"/>
      <c r="J241" s="106"/>
      <c r="K241" s="106"/>
      <c r="L241" s="106"/>
      <c r="M241" s="106"/>
      <c r="N241" s="199" t="s">
        <v>116</v>
      </c>
      <c r="O241" s="379" t="s">
        <v>330</v>
      </c>
      <c r="P241" s="379"/>
      <c r="Q241" s="379"/>
      <c r="R241" s="392" t="s">
        <v>354</v>
      </c>
      <c r="S241" s="393"/>
      <c r="T241" s="393"/>
      <c r="U241" s="393"/>
      <c r="V241" s="199" t="s">
        <v>156</v>
      </c>
      <c r="W241" s="79" t="s">
        <v>355</v>
      </c>
      <c r="X241" s="79"/>
      <c r="Y241" s="199" t="s">
        <v>156</v>
      </c>
      <c r="Z241" s="79" t="s">
        <v>356</v>
      </c>
      <c r="AA241" s="79"/>
      <c r="AB241" s="217"/>
      <c r="AC241" s="470"/>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43" ht="24" customHeight="1" thickBot="1" x14ac:dyDescent="0.2">
      <c r="B242" s="676"/>
      <c r="C242" s="677"/>
      <c r="D242" s="35"/>
      <c r="E242" s="368"/>
      <c r="F242" s="369"/>
      <c r="G242" s="369"/>
      <c r="H242" s="370"/>
      <c r="I242" s="206" t="s">
        <v>106</v>
      </c>
      <c r="J242" s="375" t="s">
        <v>361</v>
      </c>
      <c r="K242" s="375"/>
      <c r="L242" s="375"/>
      <c r="M242" s="375"/>
      <c r="N242" s="375"/>
      <c r="O242" s="375"/>
      <c r="P242" s="375"/>
      <c r="Q242" s="376"/>
      <c r="R242" s="415" t="s">
        <v>357</v>
      </c>
      <c r="S242" s="404"/>
      <c r="T242" s="404"/>
      <c r="U242" s="404"/>
      <c r="V242" s="168" t="s">
        <v>358</v>
      </c>
      <c r="W242" s="97" t="s">
        <v>359</v>
      </c>
      <c r="X242" s="97"/>
      <c r="Y242" s="168" t="s">
        <v>358</v>
      </c>
      <c r="Z242" s="97" t="s">
        <v>360</v>
      </c>
      <c r="AA242" s="97"/>
      <c r="AB242" s="99"/>
      <c r="AC242" s="471"/>
      <c r="AE242" s="1" t="str">
        <f>+I239</f>
        <v>□</v>
      </c>
    </row>
    <row r="243" spans="2:43" ht="24" customHeight="1" thickBot="1" x14ac:dyDescent="0.2">
      <c r="B243" s="676"/>
      <c r="C243" s="677"/>
      <c r="D243" s="35"/>
      <c r="E243" s="362" t="s">
        <v>49</v>
      </c>
      <c r="F243" s="363"/>
      <c r="G243" s="363"/>
      <c r="H243" s="364"/>
      <c r="I243" s="186"/>
      <c r="J243" s="51"/>
      <c r="K243" s="51"/>
      <c r="L243" s="51"/>
      <c r="M243" s="51"/>
      <c r="N243" s="51"/>
      <c r="O243" s="51"/>
      <c r="P243" s="51"/>
      <c r="Q243" s="52"/>
      <c r="R243" s="56"/>
      <c r="S243" s="49"/>
      <c r="T243" s="49"/>
      <c r="U243" s="49"/>
      <c r="V243" s="49"/>
      <c r="W243" s="49"/>
      <c r="X243" s="49"/>
      <c r="Y243" s="49"/>
      <c r="Z243" s="49"/>
      <c r="AA243" s="49"/>
      <c r="AB243" s="81"/>
      <c r="AC243" s="471"/>
    </row>
    <row r="244" spans="2:43" ht="24" customHeight="1" thickBot="1" x14ac:dyDescent="0.2">
      <c r="B244" s="676"/>
      <c r="C244" s="677"/>
      <c r="D244" s="71"/>
      <c r="E244" s="365"/>
      <c r="F244" s="366"/>
      <c r="G244" s="366"/>
      <c r="H244" s="367"/>
      <c r="I244" s="206" t="s">
        <v>358</v>
      </c>
      <c r="J244" s="375" t="s">
        <v>362</v>
      </c>
      <c r="K244" s="375"/>
      <c r="L244" s="375"/>
      <c r="M244" s="375"/>
      <c r="N244" s="375"/>
      <c r="O244" s="375"/>
      <c r="P244" s="375"/>
      <c r="Q244" s="376"/>
      <c r="R244" s="415" t="s">
        <v>607</v>
      </c>
      <c r="S244" s="404"/>
      <c r="T244" s="404"/>
      <c r="U244" s="404"/>
      <c r="V244" s="168" t="s">
        <v>160</v>
      </c>
      <c r="W244" s="412" t="s">
        <v>252</v>
      </c>
      <c r="X244" s="412"/>
      <c r="Y244" s="168" t="s">
        <v>141</v>
      </c>
      <c r="Z244" s="403" t="s">
        <v>253</v>
      </c>
      <c r="AA244" s="404"/>
      <c r="AB244" s="179"/>
      <c r="AC244" s="471"/>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43" ht="24" customHeight="1" thickBot="1" x14ac:dyDescent="0.2">
      <c r="B245" s="676"/>
      <c r="C245" s="677"/>
      <c r="D245" s="71"/>
      <c r="E245" s="368"/>
      <c r="F245" s="369"/>
      <c r="G245" s="369"/>
      <c r="H245" s="370"/>
      <c r="I245" s="218"/>
      <c r="J245" s="377"/>
      <c r="K245" s="377"/>
      <c r="L245" s="377"/>
      <c r="M245" s="377"/>
      <c r="N245" s="377"/>
      <c r="O245" s="377"/>
      <c r="P245" s="377"/>
      <c r="Q245" s="431"/>
      <c r="R245" s="486" t="s">
        <v>254</v>
      </c>
      <c r="S245" s="487"/>
      <c r="T245" s="487"/>
      <c r="U245" s="487"/>
      <c r="V245" s="487"/>
      <c r="W245" s="487"/>
      <c r="X245" s="473"/>
      <c r="Y245" s="473"/>
      <c r="Z245" s="473"/>
      <c r="AA245" s="88" t="s">
        <v>255</v>
      </c>
      <c r="AB245" s="90"/>
      <c r="AC245" s="472"/>
      <c r="AE245" s="1" t="str">
        <f>+I242</f>
        <v>□</v>
      </c>
      <c r="AL245" s="37"/>
      <c r="AM245" s="43" t="s">
        <v>65</v>
      </c>
      <c r="AN245" s="43" t="s">
        <v>66</v>
      </c>
      <c r="AO245" s="43" t="s">
        <v>67</v>
      </c>
      <c r="AP245" s="45" t="s">
        <v>92</v>
      </c>
      <c r="AQ245" s="45" t="s">
        <v>68</v>
      </c>
    </row>
    <row r="246" spans="2:43" ht="20.100000000000001" customHeight="1" thickBot="1" x14ac:dyDescent="0.2">
      <c r="B246" s="676"/>
      <c r="C246" s="677"/>
      <c r="D246" s="406" t="s">
        <v>56</v>
      </c>
      <c r="E246" s="407"/>
      <c r="F246" s="407"/>
      <c r="G246" s="407"/>
      <c r="H246" s="408"/>
      <c r="I246" s="105"/>
      <c r="J246" s="181"/>
      <c r="K246" s="181"/>
      <c r="L246" s="181"/>
      <c r="M246" s="181"/>
      <c r="N246" s="181"/>
      <c r="O246" s="181"/>
      <c r="P246" s="181"/>
      <c r="Q246" s="182"/>
      <c r="R246" s="144"/>
      <c r="S246" s="79"/>
      <c r="T246" s="79"/>
      <c r="U246" s="79"/>
      <c r="V246" s="79"/>
      <c r="W246" s="79"/>
      <c r="X246" s="79"/>
      <c r="Y246" s="79"/>
      <c r="Z246" s="79"/>
      <c r="AA246" s="79"/>
      <c r="AB246" s="79"/>
      <c r="AC246" s="466"/>
      <c r="AE246" s="1" t="str">
        <f>+I244</f>
        <v>□</v>
      </c>
    </row>
    <row r="247" spans="2:43" ht="20.100000000000001" customHeight="1" thickBot="1" x14ac:dyDescent="0.2">
      <c r="B247" s="676"/>
      <c r="C247" s="677"/>
      <c r="D247" s="409"/>
      <c r="E247" s="410"/>
      <c r="F247" s="410"/>
      <c r="G247" s="410"/>
      <c r="H247" s="411"/>
      <c r="I247" s="94"/>
      <c r="J247" s="51"/>
      <c r="K247" s="51"/>
      <c r="L247" s="51"/>
      <c r="M247" s="51"/>
      <c r="N247" s="51"/>
      <c r="O247" s="51"/>
      <c r="P247" s="51"/>
      <c r="Q247" s="52"/>
      <c r="R247" s="40" t="s">
        <v>106</v>
      </c>
      <c r="S247" s="395" t="s">
        <v>386</v>
      </c>
      <c r="T247" s="395"/>
      <c r="U247" s="395"/>
      <c r="V247" s="395"/>
      <c r="W247" s="395"/>
      <c r="X247" s="395"/>
      <c r="Y247" s="395"/>
      <c r="Z247" s="395"/>
      <c r="AA247" s="395"/>
      <c r="AB247" s="478"/>
      <c r="AC247" s="467"/>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43" ht="20.100000000000001" customHeight="1" thickBot="1" x14ac:dyDescent="0.2">
      <c r="B248" s="676"/>
      <c r="C248" s="677"/>
      <c r="D248" s="409"/>
      <c r="E248" s="410"/>
      <c r="F248" s="410"/>
      <c r="G248" s="410"/>
      <c r="H248" s="411"/>
      <c r="I248" s="63" t="s">
        <v>102</v>
      </c>
      <c r="J248" s="356" t="s">
        <v>373</v>
      </c>
      <c r="K248" s="37"/>
      <c r="L248" s="37"/>
      <c r="M248" s="357"/>
      <c r="N248" s="37"/>
      <c r="O248" s="37"/>
      <c r="P248" s="37"/>
      <c r="Q248" s="39"/>
      <c r="R248" s="40" t="s">
        <v>123</v>
      </c>
      <c r="S248" s="404" t="s">
        <v>270</v>
      </c>
      <c r="T248" s="404"/>
      <c r="U248" s="404"/>
      <c r="V248" s="404"/>
      <c r="W248" s="404"/>
      <c r="X248" s="404"/>
      <c r="Y248" s="404"/>
      <c r="Z248" s="404"/>
      <c r="AA248" s="404"/>
      <c r="AB248" s="403"/>
      <c r="AC248" s="467"/>
      <c r="AE248" s="1" t="str">
        <f>+I250</f>
        <v>□</v>
      </c>
      <c r="AL248" s="37"/>
      <c r="AM248" s="43" t="s">
        <v>65</v>
      </c>
      <c r="AN248" s="43" t="s">
        <v>66</v>
      </c>
      <c r="AO248" s="43" t="s">
        <v>67</v>
      </c>
      <c r="AP248" s="45" t="s">
        <v>92</v>
      </c>
      <c r="AQ248" s="45" t="s">
        <v>68</v>
      </c>
    </row>
    <row r="249" spans="2:43" ht="20.100000000000001" customHeight="1" thickBot="1" x14ac:dyDescent="0.2">
      <c r="B249" s="676"/>
      <c r="C249" s="677"/>
      <c r="D249" s="409"/>
      <c r="E249" s="410"/>
      <c r="F249" s="410"/>
      <c r="G249" s="410"/>
      <c r="H249" s="411"/>
      <c r="I249" s="94"/>
      <c r="J249" s="37"/>
      <c r="K249" s="37"/>
      <c r="L249" s="37"/>
      <c r="M249" s="37"/>
      <c r="N249" s="37"/>
      <c r="O249" s="37"/>
      <c r="P249" s="37"/>
      <c r="Q249" s="39"/>
      <c r="R249" s="48"/>
      <c r="S249" s="404"/>
      <c r="T249" s="404"/>
      <c r="U249" s="404"/>
      <c r="V249" s="404"/>
      <c r="W249" s="404"/>
      <c r="X249" s="404"/>
      <c r="Y249" s="404"/>
      <c r="Z249" s="404"/>
      <c r="AA249" s="404"/>
      <c r="AB249" s="403"/>
      <c r="AC249" s="467"/>
      <c r="AE249" s="1" t="str">
        <f>+I251</f>
        <v>□</v>
      </c>
    </row>
    <row r="250" spans="2:43" ht="26.1" customHeight="1" thickBot="1" x14ac:dyDescent="0.2">
      <c r="B250" s="676"/>
      <c r="C250" s="677"/>
      <c r="D250" s="71"/>
      <c r="E250" s="371" t="s">
        <v>57</v>
      </c>
      <c r="F250" s="372"/>
      <c r="G250" s="372"/>
      <c r="H250" s="373"/>
      <c r="I250" s="63" t="s">
        <v>106</v>
      </c>
      <c r="J250" s="37" t="s">
        <v>187</v>
      </c>
      <c r="K250" s="37"/>
      <c r="L250" s="37"/>
      <c r="M250" s="37"/>
      <c r="N250" s="37"/>
      <c r="O250" s="37"/>
      <c r="P250" s="37"/>
      <c r="Q250" s="39"/>
      <c r="R250" s="415" t="s">
        <v>275</v>
      </c>
      <c r="S250" s="404"/>
      <c r="T250" s="404"/>
      <c r="U250" s="404"/>
      <c r="V250" s="404"/>
      <c r="W250" s="404"/>
      <c r="X250" s="404"/>
      <c r="Y250" s="378"/>
      <c r="Z250" s="378"/>
      <c r="AA250" s="97" t="s">
        <v>276</v>
      </c>
      <c r="AB250" s="99"/>
      <c r="AC250" s="467"/>
      <c r="AH250" s="113" t="s">
        <v>277</v>
      </c>
      <c r="AJ250" s="45" t="str">
        <f>IF(Y250&gt;0,IF(Y250&lt;650,"腰1100",IF(Y250&gt;=1100,"基準なし","床1100")),"■未答")</f>
        <v>■未答</v>
      </c>
    </row>
    <row r="251" spans="2:43" ht="26.1" customHeight="1" thickBot="1" x14ac:dyDescent="0.2">
      <c r="B251" s="676"/>
      <c r="C251" s="677"/>
      <c r="D251" s="71"/>
      <c r="E251" s="371"/>
      <c r="F251" s="372"/>
      <c r="G251" s="372"/>
      <c r="H251" s="373"/>
      <c r="I251" s="63" t="s">
        <v>123</v>
      </c>
      <c r="J251" s="37" t="s">
        <v>279</v>
      </c>
      <c r="K251" s="37"/>
      <c r="L251" s="37"/>
      <c r="M251" s="37"/>
      <c r="N251" s="37"/>
      <c r="O251" s="37"/>
      <c r="P251" s="37"/>
      <c r="Q251" s="39"/>
      <c r="R251" s="415" t="s">
        <v>280</v>
      </c>
      <c r="S251" s="404"/>
      <c r="T251" s="404"/>
      <c r="U251" s="404"/>
      <c r="V251" s="404"/>
      <c r="W251" s="404"/>
      <c r="X251" s="404"/>
      <c r="Y251" s="378"/>
      <c r="Z251" s="378"/>
      <c r="AA251" s="97" t="s">
        <v>173</v>
      </c>
      <c r="AB251" s="99"/>
      <c r="AC251" s="467"/>
      <c r="AH251" s="113" t="s">
        <v>281</v>
      </c>
      <c r="AJ251" s="45" t="str">
        <f>IF(Y251&gt;0,IF(Y250&lt;650,IF(Y251&lt;1100,"◆未達","●適合"),IF(Y250&gt;=1100,"基準なし","◎不問")),"■未答")</f>
        <v>■未答</v>
      </c>
    </row>
    <row r="252" spans="2:43" ht="26.1" customHeight="1" thickBot="1" x14ac:dyDescent="0.2">
      <c r="B252" s="676"/>
      <c r="C252" s="677"/>
      <c r="D252" s="71"/>
      <c r="E252" s="371"/>
      <c r="F252" s="372"/>
      <c r="G252" s="372"/>
      <c r="H252" s="373"/>
      <c r="I252" s="37"/>
      <c r="J252" s="37"/>
      <c r="K252" s="37"/>
      <c r="L252" s="37"/>
      <c r="M252" s="37"/>
      <c r="N252" s="37"/>
      <c r="O252" s="37"/>
      <c r="P252" s="37"/>
      <c r="Q252" s="39"/>
      <c r="R252" s="157" t="s">
        <v>387</v>
      </c>
      <c r="S252" s="97"/>
      <c r="T252" s="97"/>
      <c r="U252" s="97"/>
      <c r="V252" s="97"/>
      <c r="W252" s="97"/>
      <c r="X252" s="97"/>
      <c r="Y252" s="378"/>
      <c r="Z252" s="378"/>
      <c r="AA252" s="97" t="s">
        <v>276</v>
      </c>
      <c r="AB252" s="99"/>
      <c r="AC252" s="467"/>
      <c r="AH252" s="113" t="s">
        <v>388</v>
      </c>
      <c r="AJ252" s="45" t="str">
        <f>IF(Y250&gt;0,IF(Y250&gt;=300,IF(Y250&lt;650,"◎不問",IF(Y250&lt;1100,IF(Y252&lt;1100,"◆未達","●適合"),"基準なし")),IF(Y252&lt;1100,"◆未達","●適合")),"■未答")</f>
        <v>■未答</v>
      </c>
    </row>
    <row r="253" spans="2:43" ht="26.1" customHeight="1" thickBot="1" x14ac:dyDescent="0.2">
      <c r="B253" s="676"/>
      <c r="C253" s="677"/>
      <c r="D253" s="71"/>
      <c r="E253" s="371" t="s">
        <v>58</v>
      </c>
      <c r="F253" s="372"/>
      <c r="G253" s="372"/>
      <c r="H253" s="373"/>
      <c r="I253" s="94"/>
      <c r="J253" s="95"/>
      <c r="K253" s="95"/>
      <c r="L253" s="37"/>
      <c r="M253" s="37"/>
      <c r="N253" s="37"/>
      <c r="O253" s="37"/>
      <c r="P253" s="37"/>
      <c r="Q253" s="39"/>
      <c r="R253" s="56"/>
      <c r="S253" s="49"/>
      <c r="T253" s="49"/>
      <c r="U253" s="49"/>
      <c r="V253" s="49"/>
      <c r="W253" s="49"/>
      <c r="X253" s="49"/>
      <c r="Y253" s="49"/>
      <c r="Z253" s="49"/>
      <c r="AA253" s="49"/>
      <c r="AB253" s="49"/>
      <c r="AC253" s="467"/>
    </row>
    <row r="254" spans="2:43" ht="26.1" customHeight="1" thickBot="1" x14ac:dyDescent="0.2">
      <c r="B254" s="676"/>
      <c r="C254" s="677"/>
      <c r="D254" s="71"/>
      <c r="E254" s="371"/>
      <c r="F254" s="372"/>
      <c r="G254" s="372"/>
      <c r="H254" s="373"/>
      <c r="I254" s="94"/>
      <c r="J254" s="95"/>
      <c r="K254" s="95"/>
      <c r="L254" s="37"/>
      <c r="M254" s="37"/>
      <c r="N254" s="37"/>
      <c r="O254" s="37"/>
      <c r="P254" s="37"/>
      <c r="Q254" s="39"/>
      <c r="R254" s="394" t="s">
        <v>303</v>
      </c>
      <c r="S254" s="395"/>
      <c r="T254" s="395"/>
      <c r="U254" s="395"/>
      <c r="V254" s="395"/>
      <c r="W254" s="395"/>
      <c r="X254" s="395"/>
      <c r="Y254" s="378"/>
      <c r="Z254" s="378"/>
      <c r="AA254" s="49" t="s">
        <v>175</v>
      </c>
      <c r="AB254" s="49"/>
      <c r="AC254" s="467"/>
      <c r="AH254" s="113" t="s">
        <v>304</v>
      </c>
      <c r="AJ254" s="45" t="str">
        <f>IF(Y254&gt;0,IF(Y254&gt;110,"◆未達","●適合"),"■未答")</f>
        <v>■未答</v>
      </c>
    </row>
    <row r="255" spans="2:43" ht="26.1" customHeight="1" thickBot="1" x14ac:dyDescent="0.2">
      <c r="B255" s="676"/>
      <c r="C255" s="677"/>
      <c r="D255" s="147"/>
      <c r="E255" s="511"/>
      <c r="F255" s="512"/>
      <c r="G255" s="512"/>
      <c r="H255" s="513"/>
      <c r="I255" s="154"/>
      <c r="J255" s="213"/>
      <c r="K255" s="213"/>
      <c r="L255" s="148"/>
      <c r="M255" s="148"/>
      <c r="N255" s="148"/>
      <c r="O255" s="148"/>
      <c r="P255" s="148"/>
      <c r="Q255" s="149"/>
      <c r="R255" s="151"/>
      <c r="S255" s="151"/>
      <c r="T255" s="151"/>
      <c r="U255" s="151"/>
      <c r="V255" s="151"/>
      <c r="W255" s="151"/>
      <c r="X255" s="151"/>
      <c r="Y255" s="151"/>
      <c r="Z255" s="151"/>
      <c r="AA255" s="151"/>
      <c r="AB255" s="151"/>
      <c r="AC255" s="468"/>
    </row>
    <row r="256" spans="2:43" ht="18" customHeight="1" x14ac:dyDescent="0.15">
      <c r="B256" s="421" t="s">
        <v>389</v>
      </c>
      <c r="C256" s="422"/>
      <c r="D256" s="422" t="s">
        <v>390</v>
      </c>
      <c r="E256" s="422"/>
      <c r="F256" s="422"/>
      <c r="G256" s="422"/>
      <c r="H256" s="426"/>
      <c r="I256" s="152" t="s">
        <v>102</v>
      </c>
      <c r="J256" s="429" t="s">
        <v>391</v>
      </c>
      <c r="K256" s="429"/>
      <c r="L256" s="429"/>
      <c r="M256" s="429"/>
      <c r="N256" s="429"/>
      <c r="O256" s="429"/>
      <c r="P256" s="429"/>
      <c r="Q256" s="430"/>
      <c r="R256" s="219" t="s">
        <v>392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111</v>
      </c>
      <c r="AM256" s="46" t="s">
        <v>532</v>
      </c>
      <c r="AN256" s="46" t="s">
        <v>533</v>
      </c>
      <c r="AO256" s="46" t="s">
        <v>534</v>
      </c>
      <c r="AP256" s="46" t="s">
        <v>535</v>
      </c>
      <c r="AQ256" s="46" t="s">
        <v>91</v>
      </c>
    </row>
    <row r="257" spans="2:43" ht="18" customHeight="1" x14ac:dyDescent="0.15">
      <c r="B257" s="423"/>
      <c r="C257" s="387"/>
      <c r="D257" s="387"/>
      <c r="E257" s="387"/>
      <c r="F257" s="387"/>
      <c r="G257" s="387"/>
      <c r="H257" s="388"/>
      <c r="I257" s="381" t="s">
        <v>393</v>
      </c>
      <c r="J257" s="382"/>
      <c r="K257" s="382"/>
      <c r="L257" s="382"/>
      <c r="M257" s="382"/>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65</v>
      </c>
      <c r="AN257" s="43" t="s">
        <v>66</v>
      </c>
      <c r="AO257" s="43" t="s">
        <v>67</v>
      </c>
      <c r="AP257" s="45" t="s">
        <v>92</v>
      </c>
      <c r="AQ257" s="45" t="s">
        <v>68</v>
      </c>
    </row>
    <row r="258" spans="2:43" ht="18" customHeight="1" x14ac:dyDescent="0.15">
      <c r="B258" s="423"/>
      <c r="C258" s="387"/>
      <c r="D258" s="387"/>
      <c r="E258" s="387"/>
      <c r="F258" s="387"/>
      <c r="G258" s="387"/>
      <c r="H258" s="388"/>
      <c r="I258" s="94"/>
      <c r="J258" s="63" t="s">
        <v>394</v>
      </c>
      <c r="K258" s="432" t="s">
        <v>395</v>
      </c>
      <c r="L258" s="432"/>
      <c r="M258" s="432"/>
      <c r="N258" s="432"/>
      <c r="O258" s="432"/>
      <c r="P258" s="432"/>
      <c r="Q258" s="433"/>
      <c r="R258" s="48"/>
      <c r="S258" s="63" t="s">
        <v>396</v>
      </c>
      <c r="T258" s="404" t="s">
        <v>397</v>
      </c>
      <c r="U258" s="404"/>
      <c r="V258" s="404"/>
      <c r="W258" s="404"/>
      <c r="X258" s="404"/>
      <c r="Y258" s="404"/>
      <c r="Z258" s="404"/>
      <c r="AA258" s="404"/>
      <c r="AB258" s="403"/>
      <c r="AC258" s="41"/>
      <c r="AE258" s="9" t="str">
        <f>+J258</f>
        <v>□</v>
      </c>
      <c r="AF258" s="9"/>
      <c r="AG258" s="9"/>
      <c r="AH258" s="6"/>
      <c r="AI258" s="6"/>
      <c r="AJ258" s="6"/>
      <c r="AK258" s="6"/>
      <c r="AL258" s="37"/>
      <c r="AM258" s="6"/>
      <c r="AN258" s="6"/>
      <c r="AO258" s="6"/>
      <c r="AP258" s="6"/>
      <c r="AQ258" s="303"/>
    </row>
    <row r="259" spans="2:43" ht="18" customHeight="1" x14ac:dyDescent="0.15">
      <c r="B259" s="423"/>
      <c r="C259" s="387"/>
      <c r="D259" s="387"/>
      <c r="E259" s="387"/>
      <c r="F259" s="387"/>
      <c r="G259" s="387"/>
      <c r="H259" s="388"/>
      <c r="I259" s="94"/>
      <c r="J259" s="63" t="s">
        <v>70</v>
      </c>
      <c r="K259" s="432" t="s">
        <v>313</v>
      </c>
      <c r="L259" s="432"/>
      <c r="M259" s="432"/>
      <c r="N259" s="432"/>
      <c r="O259" s="432"/>
      <c r="P259" s="432"/>
      <c r="Q259" s="433"/>
      <c r="R259" s="48"/>
      <c r="S259" s="63" t="s">
        <v>125</v>
      </c>
      <c r="T259" s="404" t="s">
        <v>398</v>
      </c>
      <c r="U259" s="404"/>
      <c r="V259" s="404"/>
      <c r="W259" s="404"/>
      <c r="X259" s="404"/>
      <c r="Y259" s="404"/>
      <c r="Z259" s="404"/>
      <c r="AA259" s="404"/>
      <c r="AB259" s="403"/>
      <c r="AC259" s="41"/>
      <c r="AE259" s="9" t="str">
        <f>+J259</f>
        <v>□</v>
      </c>
      <c r="AF259" s="9"/>
      <c r="AG259" s="9"/>
      <c r="AH259" s="61"/>
      <c r="AI259" s="61"/>
      <c r="AJ259" s="6"/>
      <c r="AK259" s="6"/>
      <c r="AL259" s="37"/>
      <c r="AM259" s="6"/>
      <c r="AN259" s="6"/>
      <c r="AO259" s="6"/>
      <c r="AP259" s="6"/>
      <c r="AQ259" s="6"/>
    </row>
    <row r="260" spans="2:43" ht="18" customHeight="1" x14ac:dyDescent="0.15">
      <c r="B260" s="423"/>
      <c r="C260" s="387"/>
      <c r="D260" s="387"/>
      <c r="E260" s="387"/>
      <c r="F260" s="387"/>
      <c r="G260" s="387"/>
      <c r="H260" s="388"/>
      <c r="I260" s="381" t="s">
        <v>399</v>
      </c>
      <c r="J260" s="382"/>
      <c r="K260" s="382"/>
      <c r="L260" s="382"/>
      <c r="M260" s="382"/>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1"/>
      <c r="AN260" s="301"/>
      <c r="AO260" s="301"/>
      <c r="AP260" s="301"/>
      <c r="AQ260" s="301"/>
    </row>
    <row r="261" spans="2:43" ht="18" customHeight="1" x14ac:dyDescent="0.15">
      <c r="B261" s="423"/>
      <c r="C261" s="387"/>
      <c r="D261" s="387"/>
      <c r="E261" s="387"/>
      <c r="F261" s="387"/>
      <c r="G261" s="387"/>
      <c r="H261" s="388"/>
      <c r="I261" s="94"/>
      <c r="J261" s="63" t="s">
        <v>394</v>
      </c>
      <c r="K261" s="375" t="s">
        <v>400</v>
      </c>
      <c r="L261" s="375"/>
      <c r="M261" s="375"/>
      <c r="N261" s="375"/>
      <c r="O261" s="375"/>
      <c r="P261" s="375"/>
      <c r="Q261" s="376"/>
      <c r="R261" s="222" t="s">
        <v>392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111</v>
      </c>
      <c r="AM261" s="46" t="s">
        <v>532</v>
      </c>
      <c r="AN261" s="46" t="s">
        <v>533</v>
      </c>
      <c r="AO261" s="46" t="s">
        <v>534</v>
      </c>
      <c r="AP261" s="46" t="s">
        <v>535</v>
      </c>
      <c r="AQ261" s="46" t="s">
        <v>91</v>
      </c>
    </row>
    <row r="262" spans="2:43" ht="18" customHeight="1" x14ac:dyDescent="0.15">
      <c r="B262" s="423"/>
      <c r="C262" s="387"/>
      <c r="D262" s="387"/>
      <c r="E262" s="387"/>
      <c r="F262" s="387"/>
      <c r="G262" s="387"/>
      <c r="H262" s="388"/>
      <c r="I262" s="94"/>
      <c r="J262" s="94"/>
      <c r="K262" s="63" t="s">
        <v>102</v>
      </c>
      <c r="L262" s="375" t="s">
        <v>401</v>
      </c>
      <c r="M262" s="375"/>
      <c r="N262" s="375"/>
      <c r="O262" s="375"/>
      <c r="P262" s="375"/>
      <c r="Q262" s="376"/>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65</v>
      </c>
      <c r="AN262" s="43" t="s">
        <v>66</v>
      </c>
      <c r="AO262" s="43" t="s">
        <v>67</v>
      </c>
      <c r="AP262" s="45" t="s">
        <v>92</v>
      </c>
      <c r="AQ262" s="302" t="s">
        <v>68</v>
      </c>
    </row>
    <row r="263" spans="2:43" ht="18" customHeight="1" thickBot="1" x14ac:dyDescent="0.2">
      <c r="B263" s="423"/>
      <c r="C263" s="387"/>
      <c r="D263" s="387"/>
      <c r="E263" s="387"/>
      <c r="F263" s="387"/>
      <c r="G263" s="387"/>
      <c r="H263" s="388"/>
      <c r="I263" s="94"/>
      <c r="J263" s="95"/>
      <c r="K263" s="63" t="s">
        <v>70</v>
      </c>
      <c r="L263" s="95" t="s">
        <v>313</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4"/>
      <c r="AN263" s="304"/>
      <c r="AO263" s="304"/>
      <c r="AP263" s="304"/>
      <c r="AQ263" s="304"/>
    </row>
    <row r="264" spans="2:43" ht="18" customHeight="1" x14ac:dyDescent="0.15">
      <c r="B264" s="423"/>
      <c r="C264" s="387"/>
      <c r="D264" s="427" t="s">
        <v>402</v>
      </c>
      <c r="E264" s="401"/>
      <c r="F264" s="401"/>
      <c r="G264" s="401"/>
      <c r="H264" s="428"/>
      <c r="I264" s="152" t="s">
        <v>102</v>
      </c>
      <c r="J264" s="30" t="s">
        <v>403</v>
      </c>
      <c r="K264" s="163"/>
      <c r="L264" s="163"/>
      <c r="M264" s="163"/>
      <c r="N264" s="163"/>
      <c r="O264" s="163"/>
      <c r="P264" s="163"/>
      <c r="Q264" s="164"/>
      <c r="R264" s="165"/>
      <c r="S264" s="166"/>
      <c r="T264" s="166"/>
      <c r="U264" s="166"/>
      <c r="V264" s="166"/>
      <c r="W264" s="166"/>
      <c r="X264" s="166"/>
      <c r="Y264" s="166"/>
      <c r="Z264" s="166"/>
      <c r="AA264" s="166"/>
      <c r="AB264" s="166"/>
      <c r="AC264" s="483"/>
      <c r="AE264" s="42" t="str">
        <f>+I264</f>
        <v>□</v>
      </c>
      <c r="AH264" s="45" t="str">
        <f>IF(AE264&amp;AE265&amp;AE266="■□□","◎無し",IF(AE264&amp;AE265&amp;AE266="□■□","●適合",IF(AE264&amp;AE265&amp;AE266="□□■","◆未達",IF(AE264&amp;AE265&amp;AE266="□□□","■未答","▼矛盾"))))</f>
        <v>■未答</v>
      </c>
      <c r="AI264" s="61"/>
      <c r="AL264" s="37" t="s">
        <v>111</v>
      </c>
      <c r="AM264" s="46" t="s">
        <v>112</v>
      </c>
      <c r="AN264" s="46" t="s">
        <v>113</v>
      </c>
      <c r="AO264" s="46" t="s">
        <v>114</v>
      </c>
      <c r="AP264" s="46" t="s">
        <v>115</v>
      </c>
      <c r="AQ264" s="46" t="s">
        <v>91</v>
      </c>
    </row>
    <row r="265" spans="2:43" ht="18" customHeight="1" x14ac:dyDescent="0.15">
      <c r="B265" s="423"/>
      <c r="C265" s="387"/>
      <c r="D265" s="365"/>
      <c r="E265" s="366"/>
      <c r="F265" s="366"/>
      <c r="G265" s="366"/>
      <c r="H265" s="367"/>
      <c r="I265" s="170" t="s">
        <v>102</v>
      </c>
      <c r="J265" s="377" t="s">
        <v>312</v>
      </c>
      <c r="K265" s="377"/>
      <c r="L265" s="170" t="s">
        <v>141</v>
      </c>
      <c r="M265" s="377" t="s">
        <v>313</v>
      </c>
      <c r="N265" s="377"/>
      <c r="O265" s="377"/>
      <c r="P265" s="67"/>
      <c r="Q265" s="68"/>
      <c r="R265" s="87"/>
      <c r="S265" s="88"/>
      <c r="T265" s="88"/>
      <c r="U265" s="88"/>
      <c r="V265" s="88"/>
      <c r="W265" s="88"/>
      <c r="X265" s="88"/>
      <c r="Y265" s="88"/>
      <c r="Z265" s="88"/>
      <c r="AA265" s="88"/>
      <c r="AB265" s="88"/>
      <c r="AC265" s="472"/>
      <c r="AE265" s="1" t="str">
        <f>+I265</f>
        <v>□</v>
      </c>
      <c r="AL265" s="37"/>
      <c r="AM265" s="43" t="s">
        <v>65</v>
      </c>
      <c r="AN265" s="43" t="s">
        <v>66</v>
      </c>
      <c r="AO265" s="43" t="s">
        <v>67</v>
      </c>
      <c r="AP265" s="45" t="s">
        <v>92</v>
      </c>
      <c r="AQ265" s="45" t="s">
        <v>68</v>
      </c>
    </row>
    <row r="266" spans="2:43" ht="20.100000000000001" customHeight="1" x14ac:dyDescent="0.15">
      <c r="B266" s="423"/>
      <c r="C266" s="387"/>
      <c r="D266" s="71"/>
      <c r="E266" s="362" t="s">
        <v>59</v>
      </c>
      <c r="F266" s="363"/>
      <c r="G266" s="363"/>
      <c r="H266" s="364"/>
      <c r="I266" s="106"/>
      <c r="J266" s="106"/>
      <c r="K266" s="106"/>
      <c r="L266" s="106"/>
      <c r="M266" s="106"/>
      <c r="N266" s="199" t="s">
        <v>106</v>
      </c>
      <c r="O266" s="379" t="s">
        <v>330</v>
      </c>
      <c r="P266" s="379"/>
      <c r="Q266" s="380"/>
      <c r="R266" s="484" t="s">
        <v>404</v>
      </c>
      <c r="S266" s="485"/>
      <c r="T266" s="485"/>
      <c r="U266" s="485"/>
      <c r="V266" s="485"/>
      <c r="W266" s="485"/>
      <c r="X266" s="485"/>
      <c r="Y266" s="485"/>
      <c r="Z266" s="374"/>
      <c r="AA266" s="374"/>
      <c r="AB266" s="92" t="s">
        <v>173</v>
      </c>
      <c r="AC266" s="470"/>
      <c r="AE266" s="1" t="str">
        <f>+L265</f>
        <v>□</v>
      </c>
    </row>
    <row r="267" spans="2:43" ht="20.100000000000001" customHeight="1" x14ac:dyDescent="0.15">
      <c r="B267" s="423"/>
      <c r="C267" s="387"/>
      <c r="D267" s="71"/>
      <c r="E267" s="365"/>
      <c r="F267" s="366"/>
      <c r="G267" s="366"/>
      <c r="H267" s="367"/>
      <c r="I267" s="63" t="s">
        <v>85</v>
      </c>
      <c r="J267" s="375" t="s">
        <v>192</v>
      </c>
      <c r="K267" s="375"/>
      <c r="L267" s="375"/>
      <c r="M267" s="375"/>
      <c r="N267" s="375"/>
      <c r="O267" s="375"/>
      <c r="P267" s="375"/>
      <c r="Q267" s="376"/>
      <c r="R267" s="157"/>
      <c r="S267" s="97"/>
      <c r="T267" s="97"/>
      <c r="U267" s="97"/>
      <c r="V267" s="97"/>
      <c r="W267" s="97"/>
      <c r="X267" s="97"/>
      <c r="Y267" s="97"/>
      <c r="Z267" s="97"/>
      <c r="AA267" s="97"/>
      <c r="AB267" s="97"/>
      <c r="AC267" s="471"/>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111</v>
      </c>
      <c r="AM267" s="46" t="s">
        <v>112</v>
      </c>
      <c r="AN267" s="46" t="s">
        <v>113</v>
      </c>
      <c r="AO267" s="46" t="s">
        <v>114</v>
      </c>
      <c r="AP267" s="46" t="s">
        <v>115</v>
      </c>
      <c r="AQ267" s="46" t="s">
        <v>91</v>
      </c>
    </row>
    <row r="268" spans="2:43" ht="20.100000000000001" customHeight="1" x14ac:dyDescent="0.15">
      <c r="B268" s="423"/>
      <c r="C268" s="387"/>
      <c r="D268" s="71"/>
      <c r="E268" s="368"/>
      <c r="F268" s="369"/>
      <c r="G268" s="369"/>
      <c r="H268" s="370"/>
      <c r="I268" s="66" t="s">
        <v>116</v>
      </c>
      <c r="J268" s="377" t="s">
        <v>195</v>
      </c>
      <c r="K268" s="377"/>
      <c r="L268" s="377"/>
      <c r="M268" s="377"/>
      <c r="N268" s="377"/>
      <c r="O268" s="377"/>
      <c r="P268" s="377"/>
      <c r="Q268" s="431"/>
      <c r="R268" s="87"/>
      <c r="S268" s="88"/>
      <c r="T268" s="88"/>
      <c r="U268" s="88"/>
      <c r="V268" s="88"/>
      <c r="W268" s="88"/>
      <c r="X268" s="88"/>
      <c r="Y268" s="88"/>
      <c r="Z268" s="88"/>
      <c r="AA268" s="88"/>
      <c r="AB268" s="88"/>
      <c r="AC268" s="472"/>
      <c r="AE268" s="1" t="str">
        <f>+I267</f>
        <v>□</v>
      </c>
      <c r="AL268" s="37"/>
      <c r="AM268" s="43" t="s">
        <v>65</v>
      </c>
      <c r="AN268" s="43" t="s">
        <v>66</v>
      </c>
      <c r="AO268" s="43" t="s">
        <v>67</v>
      </c>
      <c r="AP268" s="45" t="s">
        <v>92</v>
      </c>
      <c r="AQ268" s="45" t="s">
        <v>68</v>
      </c>
    </row>
    <row r="269" spans="2:43" ht="20.100000000000001" customHeight="1" x14ac:dyDescent="0.15">
      <c r="B269" s="423"/>
      <c r="C269" s="387"/>
      <c r="D269" s="71"/>
      <c r="E269" s="362" t="s">
        <v>60</v>
      </c>
      <c r="F269" s="363"/>
      <c r="G269" s="363"/>
      <c r="H269" s="364"/>
      <c r="I269" s="106"/>
      <c r="J269" s="106"/>
      <c r="K269" s="106"/>
      <c r="L269" s="106"/>
      <c r="M269" s="106"/>
      <c r="N269" s="199" t="s">
        <v>106</v>
      </c>
      <c r="O269" s="379" t="s">
        <v>330</v>
      </c>
      <c r="P269" s="379"/>
      <c r="Q269" s="380"/>
      <c r="R269" s="484" t="s">
        <v>405</v>
      </c>
      <c r="S269" s="485"/>
      <c r="T269" s="485"/>
      <c r="U269" s="485"/>
      <c r="V269" s="485"/>
      <c r="W269" s="485"/>
      <c r="X269" s="485"/>
      <c r="Y269" s="485"/>
      <c r="Z269" s="374"/>
      <c r="AA269" s="374"/>
      <c r="AB269" s="92" t="s">
        <v>173</v>
      </c>
      <c r="AC269" s="470"/>
      <c r="AE269" s="1" t="str">
        <f>+I268</f>
        <v>□</v>
      </c>
    </row>
    <row r="270" spans="2:43" ht="20.100000000000001" customHeight="1" x14ac:dyDescent="0.15">
      <c r="B270" s="423"/>
      <c r="C270" s="387"/>
      <c r="D270" s="71"/>
      <c r="E270" s="365"/>
      <c r="F270" s="366"/>
      <c r="G270" s="366"/>
      <c r="H270" s="367"/>
      <c r="I270" s="63" t="s">
        <v>85</v>
      </c>
      <c r="J270" s="375" t="s">
        <v>192</v>
      </c>
      <c r="K270" s="375"/>
      <c r="L270" s="375"/>
      <c r="M270" s="375"/>
      <c r="N270" s="375"/>
      <c r="O270" s="375"/>
      <c r="P270" s="375"/>
      <c r="Q270" s="376"/>
      <c r="R270" s="157"/>
      <c r="S270" s="97"/>
      <c r="T270" s="97"/>
      <c r="U270" s="97"/>
      <c r="V270" s="97"/>
      <c r="W270" s="97"/>
      <c r="X270" s="97"/>
      <c r="Y270" s="97"/>
      <c r="Z270" s="97"/>
      <c r="AA270" s="97"/>
      <c r="AB270" s="97"/>
      <c r="AC270" s="471"/>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111</v>
      </c>
      <c r="AM270" s="46" t="s">
        <v>112</v>
      </c>
      <c r="AN270" s="46" t="s">
        <v>113</v>
      </c>
      <c r="AO270" s="46" t="s">
        <v>114</v>
      </c>
      <c r="AP270" s="46" t="s">
        <v>115</v>
      </c>
      <c r="AQ270" s="46" t="s">
        <v>91</v>
      </c>
    </row>
    <row r="271" spans="2:43" ht="20.100000000000001" customHeight="1" x14ac:dyDescent="0.15">
      <c r="B271" s="423"/>
      <c r="C271" s="387"/>
      <c r="D271" s="84"/>
      <c r="E271" s="368"/>
      <c r="F271" s="369"/>
      <c r="G271" s="369"/>
      <c r="H271" s="370"/>
      <c r="I271" s="66" t="s">
        <v>116</v>
      </c>
      <c r="J271" s="377" t="s">
        <v>195</v>
      </c>
      <c r="K271" s="377"/>
      <c r="L271" s="377"/>
      <c r="M271" s="377"/>
      <c r="N271" s="377"/>
      <c r="O271" s="377"/>
      <c r="P271" s="377"/>
      <c r="Q271" s="431"/>
      <c r="R271" s="87"/>
      <c r="S271" s="88"/>
      <c r="T271" s="88"/>
      <c r="U271" s="88"/>
      <c r="V271" s="88"/>
      <c r="W271" s="88"/>
      <c r="X271" s="88"/>
      <c r="Y271" s="88"/>
      <c r="Z271" s="88"/>
      <c r="AA271" s="88"/>
      <c r="AB271" s="88"/>
      <c r="AC271" s="472"/>
      <c r="AE271" s="1" t="str">
        <f>+I270</f>
        <v>□</v>
      </c>
      <c r="AL271" s="37"/>
      <c r="AM271" s="43" t="s">
        <v>65</v>
      </c>
      <c r="AN271" s="43" t="s">
        <v>66</v>
      </c>
      <c r="AO271" s="43" t="s">
        <v>67</v>
      </c>
      <c r="AP271" s="45" t="s">
        <v>92</v>
      </c>
      <c r="AQ271" s="45" t="s">
        <v>68</v>
      </c>
    </row>
    <row r="272" spans="2:43" ht="20.100000000000001" customHeight="1" x14ac:dyDescent="0.15">
      <c r="B272" s="423"/>
      <c r="C272" s="387"/>
      <c r="D272" s="362" t="s">
        <v>61</v>
      </c>
      <c r="E272" s="363"/>
      <c r="F272" s="363"/>
      <c r="G272" s="363"/>
      <c r="H272" s="364"/>
      <c r="I272" s="197"/>
      <c r="J272" s="198"/>
      <c r="K272" s="198"/>
      <c r="L272" s="197"/>
      <c r="M272" s="198"/>
      <c r="N272" s="199" t="s">
        <v>106</v>
      </c>
      <c r="O272" s="379" t="s">
        <v>330</v>
      </c>
      <c r="P272" s="379"/>
      <c r="Q272" s="380"/>
      <c r="R272" s="91"/>
      <c r="S272" s="92"/>
      <c r="T272" s="92"/>
      <c r="U272" s="92"/>
      <c r="V272" s="92"/>
      <c r="W272" s="92"/>
      <c r="X272" s="92"/>
      <c r="Y272" s="92"/>
      <c r="Z272" s="92"/>
      <c r="AA272" s="92"/>
      <c r="AB272" s="92"/>
      <c r="AC272" s="466"/>
      <c r="AE272" s="1" t="str">
        <f>+I271</f>
        <v>□</v>
      </c>
    </row>
    <row r="273" spans="2:61" ht="20.100000000000001" customHeight="1" x14ac:dyDescent="0.15">
      <c r="B273" s="423"/>
      <c r="C273" s="387"/>
      <c r="D273" s="365"/>
      <c r="E273" s="366"/>
      <c r="F273" s="366"/>
      <c r="G273" s="366"/>
      <c r="H273" s="367"/>
      <c r="I273" s="168" t="s">
        <v>70</v>
      </c>
      <c r="J273" s="375" t="s">
        <v>331</v>
      </c>
      <c r="K273" s="375"/>
      <c r="L273" s="375"/>
      <c r="M273" s="375"/>
      <c r="N273" s="375"/>
      <c r="O273" s="375"/>
      <c r="P273" s="375"/>
      <c r="Q273" s="376"/>
      <c r="R273" s="157"/>
      <c r="S273" s="97"/>
      <c r="T273" s="97"/>
      <c r="U273" s="97"/>
      <c r="V273" s="97"/>
      <c r="W273" s="97"/>
      <c r="X273" s="97"/>
      <c r="Y273" s="97"/>
      <c r="Z273" s="97"/>
      <c r="AA273" s="97"/>
      <c r="AB273" s="97"/>
      <c r="AC273" s="467"/>
      <c r="AE273" s="42" t="str">
        <f>+N272</f>
        <v>□</v>
      </c>
      <c r="AH273" s="45" t="str">
        <f>IF(AE273&amp;AE274&amp;AE275="■□□","◎無し",IF(AE273&amp;AE274&amp;AE275="□■□","●適合",IF(AE273&amp;AE274&amp;AE275="□□■","◆未達",IF(AE273&amp;AE274&amp;AE275="□□□","■未答","▼矛盾"))))</f>
        <v>■未答</v>
      </c>
      <c r="AI273" s="61"/>
      <c r="AL273" s="37" t="s">
        <v>111</v>
      </c>
      <c r="AM273" s="46" t="s">
        <v>112</v>
      </c>
      <c r="AN273" s="46" t="s">
        <v>113</v>
      </c>
      <c r="AO273" s="46" t="s">
        <v>114</v>
      </c>
      <c r="AP273" s="46" t="s">
        <v>115</v>
      </c>
      <c r="AQ273" s="46" t="s">
        <v>91</v>
      </c>
    </row>
    <row r="274" spans="2:61" ht="20.100000000000001" customHeight="1" x14ac:dyDescent="0.15">
      <c r="B274" s="424"/>
      <c r="C274" s="425"/>
      <c r="D274" s="368"/>
      <c r="E274" s="369"/>
      <c r="F274" s="369"/>
      <c r="G274" s="369"/>
      <c r="H274" s="370"/>
      <c r="I274" s="170" t="s">
        <v>102</v>
      </c>
      <c r="J274" s="377" t="s">
        <v>332</v>
      </c>
      <c r="K274" s="377"/>
      <c r="L274" s="377"/>
      <c r="M274" s="377"/>
      <c r="N274" s="377"/>
      <c r="O274" s="377"/>
      <c r="P274" s="377"/>
      <c r="Q274" s="431"/>
      <c r="R274" s="87"/>
      <c r="S274" s="88"/>
      <c r="T274" s="88"/>
      <c r="U274" s="88"/>
      <c r="V274" s="88"/>
      <c r="W274" s="88"/>
      <c r="X274" s="88"/>
      <c r="Y274" s="88"/>
      <c r="Z274" s="88"/>
      <c r="AA274" s="88"/>
      <c r="AB274" s="88"/>
      <c r="AC274" s="474"/>
      <c r="AE274" s="1" t="str">
        <f>+I273</f>
        <v>□</v>
      </c>
      <c r="AL274" s="37"/>
      <c r="AM274" s="43" t="s">
        <v>65</v>
      </c>
      <c r="AN274" s="43" t="s">
        <v>66</v>
      </c>
      <c r="AO274" s="43" t="s">
        <v>67</v>
      </c>
      <c r="AP274" s="45" t="s">
        <v>92</v>
      </c>
      <c r="AQ274" s="45" t="s">
        <v>68</v>
      </c>
    </row>
    <row r="275" spans="2:61" ht="20.100000000000001" customHeight="1" x14ac:dyDescent="0.15">
      <c r="B275" s="416" t="s">
        <v>406</v>
      </c>
      <c r="C275" s="417"/>
      <c r="D275" s="362" t="s">
        <v>62</v>
      </c>
      <c r="E275" s="363"/>
      <c r="F275" s="363"/>
      <c r="G275" s="363"/>
      <c r="H275" s="364"/>
      <c r="I275" s="197"/>
      <c r="J275" s="198"/>
      <c r="K275" s="198"/>
      <c r="L275" s="197"/>
      <c r="M275" s="198"/>
      <c r="N275" s="199" t="s">
        <v>106</v>
      </c>
      <c r="O275" s="379" t="s">
        <v>407</v>
      </c>
      <c r="P275" s="379"/>
      <c r="Q275" s="380"/>
      <c r="R275" s="200" t="s">
        <v>106</v>
      </c>
      <c r="S275" s="393" t="s">
        <v>408</v>
      </c>
      <c r="T275" s="393"/>
      <c r="U275" s="393"/>
      <c r="V275" s="393"/>
      <c r="W275" s="393"/>
      <c r="X275" s="393"/>
      <c r="Y275" s="393"/>
      <c r="Z275" s="393"/>
      <c r="AA275" s="393"/>
      <c r="AB275" s="493"/>
      <c r="AC275" s="466"/>
      <c r="AE275" s="1" t="str">
        <f>+I274</f>
        <v>□</v>
      </c>
    </row>
    <row r="276" spans="2:61" ht="20.100000000000001" customHeight="1" x14ac:dyDescent="0.15">
      <c r="B276" s="418"/>
      <c r="C276" s="417"/>
      <c r="D276" s="365"/>
      <c r="E276" s="366"/>
      <c r="F276" s="366"/>
      <c r="G276" s="366"/>
      <c r="H276" s="367"/>
      <c r="I276" s="168" t="s">
        <v>70</v>
      </c>
      <c r="J276" s="375" t="s">
        <v>335</v>
      </c>
      <c r="K276" s="375"/>
      <c r="L276" s="375"/>
      <c r="M276" s="375"/>
      <c r="N276" s="375"/>
      <c r="O276" s="375"/>
      <c r="P276" s="375"/>
      <c r="Q276" s="376"/>
      <c r="R276" s="40" t="s">
        <v>336</v>
      </c>
      <c r="S276" s="395" t="s">
        <v>409</v>
      </c>
      <c r="T276" s="395"/>
      <c r="U276" s="395"/>
      <c r="V276" s="395"/>
      <c r="W276" s="395"/>
      <c r="X276" s="395"/>
      <c r="Y276" s="395"/>
      <c r="Z276" s="395"/>
      <c r="AA276" s="395"/>
      <c r="AB276" s="478"/>
      <c r="AC276" s="467"/>
      <c r="AE276" s="42" t="str">
        <f>+N275</f>
        <v>□</v>
      </c>
      <c r="AH276" s="45" t="str">
        <f>IF(AE276&amp;AE277&amp;AE278="■□□","◎無し",IF(AE276&amp;AE277&amp;AE278="□■□","●適合",IF(AE276&amp;AE277&amp;AE278="□□■","◆未達",IF(AE276&amp;AE277&amp;AE278="□□□","■未答","▼矛盾"))))</f>
        <v>■未答</v>
      </c>
      <c r="AI276" s="61"/>
      <c r="AL276" s="37" t="s">
        <v>111</v>
      </c>
      <c r="AM276" s="46" t="s">
        <v>112</v>
      </c>
      <c r="AN276" s="46" t="s">
        <v>113</v>
      </c>
      <c r="AO276" s="46" t="s">
        <v>114</v>
      </c>
      <c r="AP276" s="46" t="s">
        <v>115</v>
      </c>
      <c r="AQ276" s="46" t="s">
        <v>91</v>
      </c>
    </row>
    <row r="277" spans="2:61" ht="20.100000000000001" customHeight="1" x14ac:dyDescent="0.15">
      <c r="B277" s="418"/>
      <c r="C277" s="417"/>
      <c r="D277" s="365"/>
      <c r="E277" s="366"/>
      <c r="F277" s="366"/>
      <c r="G277" s="366"/>
      <c r="H277" s="367"/>
      <c r="I277" s="170" t="s">
        <v>102</v>
      </c>
      <c r="J277" s="377" t="s">
        <v>338</v>
      </c>
      <c r="K277" s="377"/>
      <c r="L277" s="377"/>
      <c r="M277" s="377"/>
      <c r="N277" s="377"/>
      <c r="O277" s="377"/>
      <c r="P277" s="377"/>
      <c r="Q277" s="431"/>
      <c r="R277" s="87"/>
      <c r="S277" s="88"/>
      <c r="T277" s="88"/>
      <c r="U277" s="88"/>
      <c r="V277" s="88"/>
      <c r="W277" s="88"/>
      <c r="X277" s="88"/>
      <c r="Y277" s="88"/>
      <c r="Z277" s="88"/>
      <c r="AA277" s="88"/>
      <c r="AB277" s="90"/>
      <c r="AC277" s="474"/>
      <c r="AE277" s="1" t="str">
        <f>+I276</f>
        <v>□</v>
      </c>
      <c r="AL277" s="37"/>
      <c r="AM277" s="43" t="s">
        <v>65</v>
      </c>
      <c r="AN277" s="43" t="s">
        <v>66</v>
      </c>
      <c r="AO277" s="43" t="s">
        <v>67</v>
      </c>
      <c r="AP277" s="45" t="s">
        <v>92</v>
      </c>
      <c r="AQ277" s="45" t="s">
        <v>68</v>
      </c>
    </row>
    <row r="278" spans="2:61" ht="20.100000000000001" customHeight="1" x14ac:dyDescent="0.15">
      <c r="B278" s="418"/>
      <c r="C278" s="417"/>
      <c r="D278" s="71"/>
      <c r="E278" s="362" t="s">
        <v>63</v>
      </c>
      <c r="F278" s="363"/>
      <c r="G278" s="363"/>
      <c r="H278" s="364"/>
      <c r="I278" s="106"/>
      <c r="J278" s="106"/>
      <c r="K278" s="106"/>
      <c r="L278" s="106"/>
      <c r="M278" s="106"/>
      <c r="N278" s="197"/>
      <c r="O278" s="198"/>
      <c r="P278" s="198"/>
      <c r="Q278" s="201"/>
      <c r="R278" s="91"/>
      <c r="S278" s="92"/>
      <c r="T278" s="202"/>
      <c r="U278" s="92"/>
      <c r="V278" s="92"/>
      <c r="W278" s="92"/>
      <c r="X278" s="203"/>
      <c r="Y278" s="203"/>
      <c r="Z278" s="203"/>
      <c r="AA278" s="92"/>
      <c r="AB278" s="80" t="s">
        <v>110</v>
      </c>
      <c r="AC278" s="466"/>
      <c r="AE278" s="1" t="str">
        <f>+I277</f>
        <v>□</v>
      </c>
    </row>
    <row r="279" spans="2:61" ht="20.100000000000001" customHeight="1" x14ac:dyDescent="0.15">
      <c r="B279" s="418"/>
      <c r="C279" s="417"/>
      <c r="D279" s="71"/>
      <c r="E279" s="365"/>
      <c r="F279" s="366"/>
      <c r="G279" s="366"/>
      <c r="H279" s="367"/>
      <c r="I279" s="95"/>
      <c r="J279" s="95"/>
      <c r="K279" s="95"/>
      <c r="L279" s="95"/>
      <c r="M279" s="95"/>
      <c r="N279" s="168" t="s">
        <v>94</v>
      </c>
      <c r="O279" s="375" t="s">
        <v>330</v>
      </c>
      <c r="P279" s="375"/>
      <c r="Q279" s="376"/>
      <c r="R279" s="157"/>
      <c r="S279" s="97"/>
      <c r="T279" s="482" t="s">
        <v>339</v>
      </c>
      <c r="U279" s="482"/>
      <c r="V279" s="482"/>
      <c r="W279" s="482"/>
      <c r="X279" s="378"/>
      <c r="Y279" s="378"/>
      <c r="Z279" s="378"/>
      <c r="AA279" s="97" t="s">
        <v>340</v>
      </c>
      <c r="AB279" s="99"/>
      <c r="AC279" s="467"/>
      <c r="AE279" s="42" t="str">
        <f>+N279</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61" ht="20.100000000000001" customHeight="1" x14ac:dyDescent="0.15">
      <c r="B280" s="418"/>
      <c r="C280" s="417"/>
      <c r="D280" s="71"/>
      <c r="E280" s="365"/>
      <c r="F280" s="366"/>
      <c r="G280" s="366"/>
      <c r="H280" s="367"/>
      <c r="I280" s="63" t="s">
        <v>116</v>
      </c>
      <c r="J280" s="375" t="s">
        <v>195</v>
      </c>
      <c r="K280" s="375"/>
      <c r="L280" s="375"/>
      <c r="M280" s="375"/>
      <c r="N280" s="375"/>
      <c r="O280" s="375"/>
      <c r="P280" s="375"/>
      <c r="Q280" s="376"/>
      <c r="R280" s="40" t="s">
        <v>265</v>
      </c>
      <c r="S280" s="395" t="s">
        <v>410</v>
      </c>
      <c r="T280" s="395"/>
      <c r="U280" s="395"/>
      <c r="V280" s="395"/>
      <c r="W280" s="395"/>
      <c r="X280" s="395"/>
      <c r="Y280" s="395"/>
      <c r="Z280" s="395"/>
      <c r="AA280" s="395"/>
      <c r="AB280" s="478"/>
      <c r="AC280" s="467"/>
      <c r="AE280" s="1" t="str">
        <f>+I280</f>
        <v>□</v>
      </c>
      <c r="AH280" s="113" t="s">
        <v>203</v>
      </c>
      <c r="AJ280" s="204" t="str">
        <f>IF(X279&gt;0,IF(X279&gt;80,"場合分け",8),"(未答)")</f>
        <v>(未答)</v>
      </c>
      <c r="AL280" s="37"/>
      <c r="AM280" s="43" t="s">
        <v>65</v>
      </c>
      <c r="AN280" s="43" t="s">
        <v>66</v>
      </c>
      <c r="AO280" s="43" t="s">
        <v>67</v>
      </c>
      <c r="AP280" s="45" t="s">
        <v>92</v>
      </c>
      <c r="AQ280" s="45" t="s">
        <v>68</v>
      </c>
    </row>
    <row r="281" spans="2:61" ht="20.100000000000001" customHeight="1" x14ac:dyDescent="0.15">
      <c r="B281" s="418"/>
      <c r="C281" s="417"/>
      <c r="D281" s="71"/>
      <c r="E281" s="365"/>
      <c r="F281" s="366"/>
      <c r="G281" s="366"/>
      <c r="H281" s="367"/>
      <c r="I281" s="63" t="s">
        <v>106</v>
      </c>
      <c r="J281" s="375" t="s">
        <v>192</v>
      </c>
      <c r="K281" s="375"/>
      <c r="L281" s="375"/>
      <c r="M281" s="375"/>
      <c r="N281" s="375"/>
      <c r="O281" s="375"/>
      <c r="P281" s="375"/>
      <c r="Q281" s="376"/>
      <c r="R281" s="40" t="s">
        <v>341</v>
      </c>
      <c r="S281" s="395" t="s">
        <v>342</v>
      </c>
      <c r="T281" s="395"/>
      <c r="U281" s="395"/>
      <c r="V281" s="395"/>
      <c r="W281" s="395"/>
      <c r="X281" s="395"/>
      <c r="Y281" s="395"/>
      <c r="Z281" s="395"/>
      <c r="AA281" s="395"/>
      <c r="AB281" s="478"/>
      <c r="AC281" s="467"/>
      <c r="AE281" s="1" t="str">
        <f>+I281</f>
        <v>□</v>
      </c>
      <c r="AH281" s="113" t="s">
        <v>344</v>
      </c>
      <c r="AJ281" s="45" t="str">
        <f>IF(Z282&gt;0,IF(Z282&lt;AJ280,"◆未達","●適合"),"■未答")</f>
        <v>■未答</v>
      </c>
    </row>
    <row r="282" spans="2:61" ht="20.100000000000001" customHeight="1" x14ac:dyDescent="0.15">
      <c r="B282" s="418"/>
      <c r="C282" s="417"/>
      <c r="D282" s="71"/>
      <c r="E282" s="365"/>
      <c r="F282" s="366"/>
      <c r="G282" s="366"/>
      <c r="H282" s="367"/>
      <c r="I282" s="95"/>
      <c r="J282" s="95"/>
      <c r="K282" s="95"/>
      <c r="L282" s="95"/>
      <c r="M282" s="95"/>
      <c r="N282" s="95"/>
      <c r="O282" s="95"/>
      <c r="P282" s="95"/>
      <c r="Q282" s="96"/>
      <c r="R282" s="157"/>
      <c r="S282" s="491" t="s">
        <v>345</v>
      </c>
      <c r="T282" s="491"/>
      <c r="U282" s="491"/>
      <c r="V282" s="491"/>
      <c r="W282" s="491"/>
      <c r="X282" s="491"/>
      <c r="Y282" s="97" t="s">
        <v>346</v>
      </c>
      <c r="Z282" s="378"/>
      <c r="AA282" s="378"/>
      <c r="AB282" s="99"/>
      <c r="AC282" s="467"/>
      <c r="AH282" s="113" t="s">
        <v>411</v>
      </c>
      <c r="AJ282" s="45" t="str">
        <f>IF(Y283&gt;0,IF(Y283&lt;1200,"◆未達","●適合"),"■未答")</f>
        <v>■未答</v>
      </c>
    </row>
    <row r="283" spans="2:61" ht="20.100000000000001" customHeight="1" x14ac:dyDescent="0.15">
      <c r="B283" s="418"/>
      <c r="C283" s="417"/>
      <c r="D283" s="71"/>
      <c r="E283" s="365"/>
      <c r="F283" s="366"/>
      <c r="G283" s="366"/>
      <c r="H283" s="367"/>
      <c r="I283" s="95"/>
      <c r="J283" s="95"/>
      <c r="K283" s="95"/>
      <c r="L283" s="95"/>
      <c r="M283" s="95"/>
      <c r="N283" s="95"/>
      <c r="O283" s="95"/>
      <c r="P283" s="95"/>
      <c r="Q283" s="96"/>
      <c r="R283" s="157"/>
      <c r="S283" s="491" t="s">
        <v>412</v>
      </c>
      <c r="T283" s="491"/>
      <c r="U283" s="491"/>
      <c r="V283" s="491"/>
      <c r="W283" s="491"/>
      <c r="X283" s="491"/>
      <c r="Y283" s="490"/>
      <c r="Z283" s="490"/>
      <c r="AA283" s="176" t="s">
        <v>413</v>
      </c>
      <c r="AB283" s="99"/>
      <c r="AC283" s="467"/>
      <c r="AH283" s="113"/>
      <c r="AJ283" s="113"/>
    </row>
    <row r="284" spans="2:61" ht="20.100000000000001" customHeight="1" x14ac:dyDescent="0.15">
      <c r="B284" s="418"/>
      <c r="C284" s="417"/>
      <c r="D284" s="71"/>
      <c r="E284" s="365"/>
      <c r="F284" s="366"/>
      <c r="G284" s="366"/>
      <c r="H284" s="367"/>
      <c r="I284" s="101"/>
      <c r="J284" s="101"/>
      <c r="K284" s="101"/>
      <c r="L284" s="101"/>
      <c r="M284" s="101"/>
      <c r="N284" s="101"/>
      <c r="O284" s="101"/>
      <c r="P284" s="101"/>
      <c r="Q284" s="102"/>
      <c r="R284" s="87"/>
      <c r="S284" s="88"/>
      <c r="T284" s="88"/>
      <c r="U284" s="88"/>
      <c r="V284" s="88"/>
      <c r="W284" s="88"/>
      <c r="X284" s="89"/>
      <c r="Y284" s="489"/>
      <c r="Z284" s="489"/>
      <c r="AA284" s="209"/>
      <c r="AB284" s="90"/>
      <c r="AC284" s="474"/>
      <c r="AH284" s="113"/>
      <c r="AJ284" s="113"/>
    </row>
    <row r="285" spans="2:61" ht="20.100000000000001" customHeight="1" x14ac:dyDescent="0.15">
      <c r="B285" s="418"/>
      <c r="C285" s="417"/>
      <c r="D285" s="71"/>
      <c r="E285" s="406" t="s">
        <v>414</v>
      </c>
      <c r="F285" s="407"/>
      <c r="G285" s="407"/>
      <c r="H285" s="408"/>
      <c r="I285" s="211"/>
      <c r="J285" s="207"/>
      <c r="K285" s="207"/>
      <c r="L285" s="211"/>
      <c r="M285" s="207"/>
      <c r="N285" s="168" t="s">
        <v>348</v>
      </c>
      <c r="O285" s="379" t="s">
        <v>330</v>
      </c>
      <c r="P285" s="379"/>
      <c r="Q285" s="380"/>
      <c r="R285" s="210"/>
      <c r="S285" s="109"/>
      <c r="T285" s="109"/>
      <c r="U285" s="109"/>
      <c r="V285" s="109"/>
      <c r="W285" s="109"/>
      <c r="X285" s="203"/>
      <c r="Y285" s="203"/>
      <c r="Z285" s="203"/>
      <c r="AA285" s="92"/>
      <c r="AB285" s="80" t="s">
        <v>110</v>
      </c>
      <c r="AC285" s="470"/>
      <c r="AE285" s="42" t="str">
        <f>+N285</f>
        <v>□</v>
      </c>
      <c r="AH285" s="45" t="str">
        <f>IF(AE285&amp;AE286&amp;AE287="■□□","◎無し",IF(AE285&amp;AE286&amp;AE287="□■□","●適合",IF(AE285&amp;AE286&amp;AE287="□□■","◆未達",IF(AE285&amp;AE286&amp;AE287="□□□","■未答","▼矛盾"))))</f>
        <v>■未答</v>
      </c>
      <c r="AI285" s="61"/>
      <c r="AL285" s="37" t="s">
        <v>111</v>
      </c>
      <c r="AM285" s="46" t="s">
        <v>112</v>
      </c>
      <c r="AN285" s="46" t="s">
        <v>113</v>
      </c>
      <c r="AO285" s="46" t="s">
        <v>114</v>
      </c>
      <c r="AP285" s="46" t="s">
        <v>115</v>
      </c>
      <c r="AQ285" s="46" t="s">
        <v>91</v>
      </c>
    </row>
    <row r="286" spans="2:61" ht="20.100000000000001" customHeight="1" x14ac:dyDescent="0.15">
      <c r="B286" s="418"/>
      <c r="C286" s="417"/>
      <c r="D286" s="71"/>
      <c r="E286" s="409"/>
      <c r="F286" s="410"/>
      <c r="G286" s="410"/>
      <c r="H286" s="411"/>
      <c r="I286" s="168" t="s">
        <v>102</v>
      </c>
      <c r="J286" s="375" t="s">
        <v>415</v>
      </c>
      <c r="K286" s="375"/>
      <c r="L286" s="375"/>
      <c r="M286" s="375"/>
      <c r="N286" s="375"/>
      <c r="O286" s="375"/>
      <c r="P286" s="375"/>
      <c r="Q286" s="376"/>
      <c r="R286" s="415" t="s">
        <v>607</v>
      </c>
      <c r="S286" s="404"/>
      <c r="T286" s="404"/>
      <c r="U286" s="404"/>
      <c r="V286" s="168" t="s">
        <v>160</v>
      </c>
      <c r="W286" s="412" t="s">
        <v>252</v>
      </c>
      <c r="X286" s="412"/>
      <c r="Y286" s="168" t="s">
        <v>141</v>
      </c>
      <c r="Z286" s="404" t="s">
        <v>253</v>
      </c>
      <c r="AA286" s="404"/>
      <c r="AB286" s="179"/>
      <c r="AC286" s="471"/>
      <c r="AE286" s="1" t="str">
        <f>+I286</f>
        <v>□</v>
      </c>
      <c r="AH286" s="160" t="s">
        <v>164</v>
      </c>
      <c r="AJ286" s="43" t="str">
        <f>IF(V286&amp;Y286="■□","◎過分",IF(V286&amp;Y286="□■","●適合",IF(V286&amp;Y286="□□","■未答","▼矛盾")))</f>
        <v>■未答</v>
      </c>
      <c r="AL286" s="37"/>
      <c r="AM286" s="43" t="s">
        <v>65</v>
      </c>
      <c r="AN286" s="43" t="s">
        <v>66</v>
      </c>
      <c r="AO286" s="43" t="s">
        <v>67</v>
      </c>
      <c r="AP286" s="45" t="s">
        <v>92</v>
      </c>
      <c r="AQ286" s="45" t="s">
        <v>68</v>
      </c>
    </row>
    <row r="287" spans="2:61" ht="20.100000000000001" customHeight="1" x14ac:dyDescent="0.15">
      <c r="B287" s="418"/>
      <c r="C287" s="417"/>
      <c r="D287" s="71"/>
      <c r="E287" s="409"/>
      <c r="F287" s="410"/>
      <c r="G287" s="410"/>
      <c r="H287" s="411"/>
      <c r="I287" s="170" t="s">
        <v>70</v>
      </c>
      <c r="J287" s="377" t="s">
        <v>365</v>
      </c>
      <c r="K287" s="377"/>
      <c r="L287" s="377"/>
      <c r="M287" s="377"/>
      <c r="N287" s="377"/>
      <c r="O287" s="377"/>
      <c r="P287" s="377"/>
      <c r="Q287" s="431"/>
      <c r="R287" s="486" t="s">
        <v>364</v>
      </c>
      <c r="S287" s="487"/>
      <c r="T287" s="487"/>
      <c r="U287" s="487"/>
      <c r="V287" s="487"/>
      <c r="W287" s="487"/>
      <c r="X287" s="473"/>
      <c r="Y287" s="473"/>
      <c r="Z287" s="473"/>
      <c r="AA287" s="88" t="s">
        <v>255</v>
      </c>
      <c r="AB287" s="90"/>
      <c r="AC287" s="471"/>
      <c r="AE287" s="1" t="str">
        <f>+I287</f>
        <v>□</v>
      </c>
      <c r="AH287" s="160" t="s">
        <v>256</v>
      </c>
      <c r="AJ287" s="45" t="str">
        <f>IF(X287&gt;0,IF(X287&lt;700,"◆低すぎ",IF(X287&gt;900,"◆高すぎ","●適合")),"■未答")</f>
        <v>■未答</v>
      </c>
    </row>
    <row r="288" spans="2:61" ht="20.100000000000001" customHeight="1" x14ac:dyDescent="0.15">
      <c r="B288" s="418"/>
      <c r="C288" s="417"/>
      <c r="D288" s="35"/>
      <c r="E288" s="362" t="s">
        <v>416</v>
      </c>
      <c r="F288" s="363"/>
      <c r="G288" s="363"/>
      <c r="H288" s="364"/>
      <c r="I288" s="197"/>
      <c r="J288" s="198"/>
      <c r="K288" s="198"/>
      <c r="L288" s="197"/>
      <c r="M288" s="198"/>
      <c r="N288" s="199" t="s">
        <v>141</v>
      </c>
      <c r="O288" s="379" t="s">
        <v>330</v>
      </c>
      <c r="P288" s="379"/>
      <c r="Q288" s="380"/>
      <c r="R288" s="48"/>
      <c r="S288" s="97" t="s">
        <v>412</v>
      </c>
      <c r="T288" s="97"/>
      <c r="U288" s="97"/>
      <c r="V288" s="97"/>
      <c r="W288" s="97"/>
      <c r="X288" s="97"/>
      <c r="Y288" s="374"/>
      <c r="Z288" s="374"/>
      <c r="AA288" s="176" t="s">
        <v>413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111</v>
      </c>
      <c r="AM288" s="46" t="s">
        <v>112</v>
      </c>
      <c r="AN288" s="46" t="s">
        <v>113</v>
      </c>
      <c r="AO288" s="46" t="s">
        <v>114</v>
      </c>
      <c r="AP288" s="46" t="s">
        <v>115</v>
      </c>
      <c r="AQ288" s="46" t="s">
        <v>91</v>
      </c>
      <c r="BB288" s="1"/>
      <c r="BC288" s="1"/>
      <c r="BD288" s="1"/>
      <c r="BE288" s="1"/>
      <c r="BF288" s="1"/>
      <c r="BG288" s="1"/>
      <c r="BH288" s="1"/>
      <c r="BI288" s="1"/>
    </row>
    <row r="289" spans="2:64" ht="20.100000000000001" customHeight="1" x14ac:dyDescent="0.15">
      <c r="B289" s="418"/>
      <c r="C289" s="417"/>
      <c r="D289" s="35"/>
      <c r="E289" s="365"/>
      <c r="F289" s="369"/>
      <c r="G289" s="369"/>
      <c r="H289" s="370"/>
      <c r="I289" s="170" t="s">
        <v>102</v>
      </c>
      <c r="J289" s="377" t="s">
        <v>312</v>
      </c>
      <c r="K289" s="377"/>
      <c r="L289" s="170" t="s">
        <v>141</v>
      </c>
      <c r="M289" s="377" t="s">
        <v>313</v>
      </c>
      <c r="N289" s="377"/>
      <c r="O289" s="377"/>
      <c r="P289" s="101"/>
      <c r="Q289" s="102"/>
      <c r="R289" s="225"/>
      <c r="S289" s="88" t="s">
        <v>1</v>
      </c>
      <c r="T289" s="88"/>
      <c r="U289" s="88"/>
      <c r="V289" s="88"/>
      <c r="W289" s="88"/>
      <c r="X289" s="88"/>
      <c r="Y289" s="488"/>
      <c r="Z289" s="488"/>
      <c r="AA289" s="209" t="s">
        <v>194</v>
      </c>
      <c r="AB289" s="209"/>
      <c r="AC289" s="169"/>
      <c r="AE289" s="1" t="str">
        <f>+I289</f>
        <v>□</v>
      </c>
      <c r="AJ289" s="45" t="str">
        <f>IF(Y289&gt;0,IF(Y289&lt;900,"◆未達","●適合"),"■未答")</f>
        <v>■未答</v>
      </c>
      <c r="AK289" s="15" t="s">
        <v>2</v>
      </c>
      <c r="AL289" s="37"/>
      <c r="AM289" s="43" t="s">
        <v>65</v>
      </c>
      <c r="AN289" s="43" t="s">
        <v>66</v>
      </c>
      <c r="AO289" s="43" t="s">
        <v>67</v>
      </c>
      <c r="AP289" s="45" t="s">
        <v>92</v>
      </c>
      <c r="AQ289" s="45" t="s">
        <v>68</v>
      </c>
      <c r="BB289" s="1"/>
      <c r="BC289" s="1"/>
      <c r="BD289" s="1"/>
      <c r="BE289" s="1"/>
      <c r="BF289" s="1"/>
      <c r="BG289" s="1"/>
      <c r="BH289" s="1"/>
      <c r="BI289" s="1"/>
    </row>
    <row r="290" spans="2:64" ht="20.100000000000001" customHeight="1" x14ac:dyDescent="0.15">
      <c r="B290" s="418"/>
      <c r="C290" s="417"/>
      <c r="D290" s="35"/>
      <c r="E290" s="454" t="s">
        <v>349</v>
      </c>
      <c r="F290" s="363" t="s">
        <v>48</v>
      </c>
      <c r="G290" s="363"/>
      <c r="H290" s="364"/>
      <c r="I290" s="105"/>
      <c r="J290" s="198"/>
      <c r="K290" s="198"/>
      <c r="L290" s="198"/>
      <c r="M290" s="198"/>
      <c r="N290" s="199" t="s">
        <v>106</v>
      </c>
      <c r="O290" s="379" t="s">
        <v>330</v>
      </c>
      <c r="P290" s="379"/>
      <c r="Q290" s="379"/>
      <c r="R290" s="394" t="s">
        <v>209</v>
      </c>
      <c r="S290" s="395"/>
      <c r="T290" s="395"/>
      <c r="U290" s="395"/>
      <c r="V290" s="378"/>
      <c r="W290" s="378"/>
      <c r="X290" s="49" t="s">
        <v>175</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418"/>
      <c r="C291" s="417"/>
      <c r="D291" s="35"/>
      <c r="E291" s="455"/>
      <c r="F291" s="366"/>
      <c r="G291" s="366"/>
      <c r="H291" s="367"/>
      <c r="I291" s="63" t="s">
        <v>106</v>
      </c>
      <c r="J291" s="375" t="s">
        <v>350</v>
      </c>
      <c r="K291" s="375"/>
      <c r="L291" s="375"/>
      <c r="M291" s="375"/>
      <c r="N291" s="375"/>
      <c r="O291" s="375"/>
      <c r="P291" s="375"/>
      <c r="Q291" s="376"/>
      <c r="R291" s="394" t="s">
        <v>213</v>
      </c>
      <c r="S291" s="395"/>
      <c r="T291" s="395"/>
      <c r="U291" s="395"/>
      <c r="V291" s="378"/>
      <c r="W291" s="378"/>
      <c r="X291" s="49" t="s">
        <v>173</v>
      </c>
      <c r="Y291" s="97"/>
      <c r="Z291" s="97"/>
      <c r="AA291" s="49"/>
      <c r="AB291" s="81"/>
      <c r="AC291" s="169"/>
      <c r="AE291" s="42" t="str">
        <f>+N290</f>
        <v>□</v>
      </c>
      <c r="AH291" s="160" t="s">
        <v>214</v>
      </c>
      <c r="AJ291" s="45" t="str">
        <f>IF(V291&gt;0,IF(V291&lt;195,"◆195未満","●適合"),"■未答")</f>
        <v>■未答</v>
      </c>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x14ac:dyDescent="0.15">
      <c r="B292" s="418"/>
      <c r="C292" s="417"/>
      <c r="D292" s="35"/>
      <c r="E292" s="455"/>
      <c r="F292" s="369"/>
      <c r="G292" s="369"/>
      <c r="H292" s="370"/>
      <c r="I292" s="63" t="s">
        <v>116</v>
      </c>
      <c r="J292" s="375" t="s">
        <v>351</v>
      </c>
      <c r="K292" s="375"/>
      <c r="L292" s="375"/>
      <c r="M292" s="375"/>
      <c r="N292" s="375"/>
      <c r="O292" s="375"/>
      <c r="P292" s="375"/>
      <c r="Q292" s="376"/>
      <c r="R292" s="56"/>
      <c r="S292" s="447" t="s">
        <v>216</v>
      </c>
      <c r="T292" s="447"/>
      <c r="U292" s="447"/>
      <c r="V292" s="447"/>
      <c r="W292" s="447"/>
      <c r="X292" s="447"/>
      <c r="Y292" s="446">
        <f>+W290*2+W291</f>
        <v>0</v>
      </c>
      <c r="Z292" s="446"/>
      <c r="AA292" s="49" t="s">
        <v>217</v>
      </c>
      <c r="AB292" s="81"/>
      <c r="AC292" s="169"/>
      <c r="AE292" s="1" t="str">
        <f>+I291</f>
        <v>□</v>
      </c>
      <c r="AH292" s="160" t="s">
        <v>218</v>
      </c>
      <c r="AJ292" s="45" t="str">
        <f>IF(Y292&gt;0,IF((V290*2+V291)&lt;550,IF((V290*2+V291)&gt;750,"◆未達","●適合"),"◆未達"),"■未答")</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x14ac:dyDescent="0.15">
      <c r="B293" s="418"/>
      <c r="C293" s="417"/>
      <c r="D293" s="35"/>
      <c r="E293" s="455"/>
      <c r="F293" s="372" t="s">
        <v>3</v>
      </c>
      <c r="G293" s="372"/>
      <c r="H293" s="373"/>
      <c r="I293" s="37"/>
      <c r="J293" s="37"/>
      <c r="K293" s="37"/>
      <c r="L293" s="37"/>
      <c r="M293" s="37"/>
      <c r="N293" s="37"/>
      <c r="O293" s="37"/>
      <c r="P293" s="37"/>
      <c r="Q293" s="39"/>
      <c r="R293" s="394" t="s">
        <v>219</v>
      </c>
      <c r="S293" s="395"/>
      <c r="T293" s="395"/>
      <c r="U293" s="395"/>
      <c r="V293" s="378"/>
      <c r="W293" s="378"/>
      <c r="X293" s="49" t="s">
        <v>147</v>
      </c>
      <c r="Y293" s="97"/>
      <c r="Z293" s="97"/>
      <c r="AA293" s="49"/>
      <c r="AB293" s="81"/>
      <c r="AC293" s="169"/>
      <c r="AE293" s="1" t="str">
        <f>+I292</f>
        <v>□</v>
      </c>
      <c r="AH293" s="113" t="s">
        <v>220</v>
      </c>
      <c r="AJ293" s="45" t="str">
        <f>IF(V293&gt;0,IF(V293&gt;30,"◆30超過","●適合"),"■未答")</f>
        <v>■未答</v>
      </c>
      <c r="BB293" s="1"/>
      <c r="BC293" s="1"/>
      <c r="BD293" s="1"/>
      <c r="BE293" s="1"/>
      <c r="BF293" s="1"/>
      <c r="BG293" s="1"/>
      <c r="BH293" s="1"/>
      <c r="BI293" s="1"/>
    </row>
    <row r="294" spans="2:64" ht="20.100000000000001" customHeight="1" x14ac:dyDescent="0.15">
      <c r="B294" s="418"/>
      <c r="C294" s="417"/>
      <c r="D294" s="35"/>
      <c r="E294" s="455"/>
      <c r="F294" s="362" t="s">
        <v>353</v>
      </c>
      <c r="G294" s="363"/>
      <c r="H294" s="364"/>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418"/>
      <c r="C295" s="417"/>
      <c r="D295" s="35"/>
      <c r="E295" s="455"/>
      <c r="F295" s="365"/>
      <c r="G295" s="366"/>
      <c r="H295" s="367"/>
      <c r="I295" s="174"/>
      <c r="J295" s="95"/>
      <c r="K295" s="95"/>
      <c r="L295" s="95"/>
      <c r="M295" s="95"/>
      <c r="N295" s="168" t="s">
        <v>123</v>
      </c>
      <c r="O295" s="375" t="s">
        <v>330</v>
      </c>
      <c r="P295" s="375"/>
      <c r="Q295" s="375"/>
      <c r="R295" s="394" t="s">
        <v>354</v>
      </c>
      <c r="S295" s="395"/>
      <c r="T295" s="395"/>
      <c r="U295" s="395"/>
      <c r="V295" s="168" t="s">
        <v>156</v>
      </c>
      <c r="W295" s="49" t="s">
        <v>355</v>
      </c>
      <c r="X295" s="49"/>
      <c r="Y295" s="168" t="s">
        <v>156</v>
      </c>
      <c r="Z295" s="49" t="s">
        <v>356</v>
      </c>
      <c r="AA295" s="49"/>
      <c r="AB295" s="81"/>
      <c r="AC295" s="169"/>
      <c r="AE295" s="42" t="str">
        <f>+N295</f>
        <v>□</v>
      </c>
      <c r="AH295" s="45" t="str">
        <f>IF(AE295&amp;AE296&amp;AE297="■□□","◎無し",IF(AE295&amp;AE296&amp;AE297="□■□","●適合",IF(AE295&amp;AE296&amp;AE297="□□■","◆未達",IF(AE295&amp;AE296&amp;AE297="□□□","■未答","▼矛盾"))))</f>
        <v>■未答</v>
      </c>
      <c r="AI295" s="61"/>
      <c r="AL295" s="37" t="s">
        <v>111</v>
      </c>
      <c r="AM295" s="46" t="s">
        <v>112</v>
      </c>
      <c r="AN295" s="46" t="s">
        <v>113</v>
      </c>
      <c r="AO295" s="46" t="s">
        <v>114</v>
      </c>
      <c r="AP295" s="46" t="s">
        <v>115</v>
      </c>
      <c r="AQ295" s="46" t="s">
        <v>91</v>
      </c>
      <c r="BB295" s="1"/>
      <c r="BC295" s="1"/>
      <c r="BD295" s="1"/>
      <c r="BE295" s="1"/>
      <c r="BF295" s="1"/>
      <c r="BG295" s="1"/>
      <c r="BH295" s="1"/>
      <c r="BI295" s="1"/>
    </row>
    <row r="296" spans="2:64" ht="20.100000000000001" customHeight="1" x14ac:dyDescent="0.15">
      <c r="B296" s="418"/>
      <c r="C296" s="417"/>
      <c r="D296" s="35"/>
      <c r="E296" s="455"/>
      <c r="F296" s="368"/>
      <c r="G296" s="369"/>
      <c r="H296" s="370"/>
      <c r="I296" s="206" t="s">
        <v>116</v>
      </c>
      <c r="J296" s="375" t="s">
        <v>361</v>
      </c>
      <c r="K296" s="375"/>
      <c r="L296" s="375"/>
      <c r="M296" s="375"/>
      <c r="N296" s="375"/>
      <c r="O296" s="375"/>
      <c r="P296" s="375"/>
      <c r="Q296" s="376"/>
      <c r="R296" s="415" t="s">
        <v>357</v>
      </c>
      <c r="S296" s="404"/>
      <c r="T296" s="404"/>
      <c r="U296" s="404"/>
      <c r="V296" s="168" t="s">
        <v>358</v>
      </c>
      <c r="W296" s="97" t="s">
        <v>359</v>
      </c>
      <c r="X296" s="97"/>
      <c r="Y296" s="168" t="s">
        <v>358</v>
      </c>
      <c r="Z296" s="97" t="s">
        <v>360</v>
      </c>
      <c r="AA296" s="97"/>
      <c r="AB296" s="99"/>
      <c r="AC296" s="169"/>
      <c r="AE296" s="1" t="str">
        <f>+I296</f>
        <v>□</v>
      </c>
      <c r="AL296" s="37"/>
      <c r="AM296" s="43" t="s">
        <v>65</v>
      </c>
      <c r="AN296" s="43" t="s">
        <v>66</v>
      </c>
      <c r="AO296" s="43" t="s">
        <v>67</v>
      </c>
      <c r="AP296" s="45" t="s">
        <v>92</v>
      </c>
      <c r="AQ296" s="45" t="s">
        <v>68</v>
      </c>
      <c r="BB296" s="1"/>
      <c r="BC296" s="1"/>
      <c r="BD296" s="1"/>
      <c r="BE296" s="1"/>
      <c r="BF296" s="1"/>
      <c r="BG296" s="1"/>
      <c r="BH296" s="1"/>
      <c r="BI296" s="1"/>
    </row>
    <row r="297" spans="2:64" ht="20.100000000000001" customHeight="1" x14ac:dyDescent="0.15">
      <c r="B297" s="418"/>
      <c r="C297" s="417"/>
      <c r="D297" s="35"/>
      <c r="E297" s="455"/>
      <c r="F297" s="363" t="s">
        <v>49</v>
      </c>
      <c r="G297" s="363"/>
      <c r="H297" s="364"/>
      <c r="I297" s="206" t="s">
        <v>106</v>
      </c>
      <c r="J297" s="375" t="s">
        <v>362</v>
      </c>
      <c r="K297" s="375"/>
      <c r="L297" s="375"/>
      <c r="M297" s="375"/>
      <c r="N297" s="375"/>
      <c r="O297" s="375"/>
      <c r="P297" s="375"/>
      <c r="Q297" s="376"/>
      <c r="R297" s="415" t="s">
        <v>607</v>
      </c>
      <c r="S297" s="404"/>
      <c r="T297" s="404"/>
      <c r="U297" s="404"/>
      <c r="V297" s="168" t="s">
        <v>160</v>
      </c>
      <c r="W297" s="412" t="s">
        <v>252</v>
      </c>
      <c r="X297" s="412"/>
      <c r="Y297" s="168" t="s">
        <v>141</v>
      </c>
      <c r="Z297" s="403" t="s">
        <v>253</v>
      </c>
      <c r="AA297" s="404"/>
      <c r="AB297" s="179"/>
      <c r="AC297" s="169"/>
      <c r="AE297" s="1" t="str">
        <f>+I297</f>
        <v>□</v>
      </c>
      <c r="AH297" s="160" t="s">
        <v>164</v>
      </c>
      <c r="AJ297" s="43" t="str">
        <f>IF(V297&amp;Y297="■□","◎過分",IF(V297&amp;Y297="□■","●適合",IF(V297&amp;Y297="□□","■未答","▼矛盾")))</f>
        <v>■未答</v>
      </c>
      <c r="BB297" s="1"/>
      <c r="BC297" s="1"/>
      <c r="BD297" s="1"/>
      <c r="BE297" s="1"/>
      <c r="BF297" s="1"/>
      <c r="BG297" s="1"/>
      <c r="BH297" s="1"/>
      <c r="BI297" s="1"/>
    </row>
    <row r="298" spans="2:64" ht="20.100000000000001" customHeight="1" x14ac:dyDescent="0.15">
      <c r="B298" s="418"/>
      <c r="C298" s="417"/>
      <c r="D298" s="35"/>
      <c r="E298" s="455"/>
      <c r="F298" s="366"/>
      <c r="G298" s="366"/>
      <c r="H298" s="367"/>
      <c r="I298" s="186"/>
      <c r="J298" s="207"/>
      <c r="K298" s="207"/>
      <c r="L298" s="207"/>
      <c r="M298" s="207"/>
      <c r="N298" s="207"/>
      <c r="O298" s="207"/>
      <c r="P298" s="207"/>
      <c r="Q298" s="208"/>
      <c r="R298" s="415" t="s">
        <v>254</v>
      </c>
      <c r="S298" s="404"/>
      <c r="T298" s="404"/>
      <c r="U298" s="404"/>
      <c r="V298" s="404"/>
      <c r="W298" s="404"/>
      <c r="X298" s="378"/>
      <c r="Y298" s="378"/>
      <c r="Z298" s="378"/>
      <c r="AA298" s="97" t="s">
        <v>255</v>
      </c>
      <c r="AB298" s="99"/>
      <c r="AC298" s="169"/>
      <c r="AH298" s="160" t="s">
        <v>256</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419"/>
      <c r="C299" s="420"/>
      <c r="D299" s="153"/>
      <c r="E299" s="456"/>
      <c r="F299" s="442"/>
      <c r="G299" s="442"/>
      <c r="H299" s="443"/>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494" t="s">
        <v>4</v>
      </c>
      <c r="C301" s="497" t="s">
        <v>5</v>
      </c>
      <c r="D301" s="497"/>
      <c r="E301" s="498"/>
      <c r="F301" s="498"/>
      <c r="G301" s="498"/>
      <c r="H301" s="498"/>
      <c r="I301" s="237"/>
      <c r="J301" s="499"/>
      <c r="K301" s="499"/>
      <c r="L301" s="499"/>
      <c r="M301" s="499"/>
      <c r="N301" s="499"/>
      <c r="O301" s="499"/>
      <c r="P301" s="499"/>
      <c r="Q301" s="500"/>
      <c r="R301" s="444" t="s">
        <v>6</v>
      </c>
      <c r="S301" s="445"/>
      <c r="T301" s="445"/>
      <c r="U301" s="445"/>
      <c r="V301" s="445"/>
      <c r="W301" s="445"/>
      <c r="X301" s="445"/>
      <c r="Y301" s="445"/>
      <c r="Z301" s="445"/>
      <c r="AA301" s="445"/>
      <c r="AB301" s="445"/>
      <c r="AC301" s="445"/>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40"/>
      <c r="BH301" s="241"/>
      <c r="BI301" s="241"/>
      <c r="BJ301" s="241"/>
      <c r="BK301" s="241"/>
      <c r="BL301" s="9"/>
    </row>
    <row r="302" spans="2:64" ht="15" customHeight="1" x14ac:dyDescent="0.15">
      <c r="B302" s="495"/>
      <c r="C302" s="501" t="s">
        <v>7</v>
      </c>
      <c r="D302" s="502"/>
      <c r="E302" s="451" t="s">
        <v>8</v>
      </c>
      <c r="F302" s="452"/>
      <c r="G302" s="452"/>
      <c r="H302" s="453"/>
      <c r="I302" s="435" t="s">
        <v>9</v>
      </c>
      <c r="J302" s="435"/>
      <c r="K302" s="435"/>
      <c r="L302" s="435"/>
      <c r="M302" s="435"/>
      <c r="N302" s="435"/>
      <c r="O302" s="435"/>
      <c r="P302" s="435"/>
      <c r="Q302" s="436"/>
      <c r="R302" s="444"/>
      <c r="S302" s="445"/>
      <c r="T302" s="445"/>
      <c r="U302" s="445"/>
      <c r="V302" s="445"/>
      <c r="W302" s="445"/>
      <c r="X302" s="445"/>
      <c r="Y302" s="445"/>
      <c r="Z302" s="445"/>
      <c r="AA302" s="445"/>
      <c r="AB302" s="445"/>
      <c r="AC302" s="445"/>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40"/>
      <c r="BH302" s="241"/>
      <c r="BI302" s="241"/>
      <c r="BJ302" s="241"/>
      <c r="BK302" s="241"/>
      <c r="BL302" s="9"/>
    </row>
    <row r="303" spans="2:64" ht="36" customHeight="1" x14ac:dyDescent="0.15">
      <c r="B303" s="495"/>
      <c r="C303" s="503"/>
      <c r="D303" s="504"/>
      <c r="E303" s="448"/>
      <c r="F303" s="449"/>
      <c r="G303" s="449"/>
      <c r="H303" s="450"/>
      <c r="I303" s="457"/>
      <c r="J303" s="457"/>
      <c r="K303" s="457"/>
      <c r="L303" s="457"/>
      <c r="M303" s="457"/>
      <c r="N303" s="457"/>
      <c r="O303" s="457"/>
      <c r="P303" s="457"/>
      <c r="Q303" s="458"/>
      <c r="R303" s="445" t="s">
        <v>10</v>
      </c>
      <c r="S303" s="445"/>
      <c r="T303" s="445"/>
      <c r="U303" s="445"/>
      <c r="V303" s="445"/>
      <c r="W303" s="445"/>
      <c r="X303" s="445"/>
      <c r="Y303" s="445"/>
      <c r="Z303" s="445"/>
      <c r="AA303" s="445"/>
      <c r="AB303" s="445"/>
      <c r="AC303" s="445"/>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9"/>
    </row>
    <row r="304" spans="2:64" ht="15" customHeight="1" x14ac:dyDescent="0.15">
      <c r="B304" s="495"/>
      <c r="C304" s="505" t="s">
        <v>11</v>
      </c>
      <c r="D304" s="506"/>
      <c r="E304" s="451" t="s">
        <v>12</v>
      </c>
      <c r="F304" s="452"/>
      <c r="G304" s="452"/>
      <c r="H304" s="453"/>
      <c r="I304" s="435" t="s">
        <v>9</v>
      </c>
      <c r="J304" s="435"/>
      <c r="K304" s="435"/>
      <c r="L304" s="435"/>
      <c r="M304" s="435"/>
      <c r="N304" s="435"/>
      <c r="O304" s="435"/>
      <c r="P304" s="435"/>
      <c r="Q304" s="436"/>
      <c r="R304" s="238"/>
      <c r="S304" s="238"/>
      <c r="T304" s="238"/>
      <c r="U304" s="238"/>
      <c r="V304" s="238"/>
      <c r="W304" s="238"/>
      <c r="X304" s="238"/>
      <c r="Y304" s="238"/>
      <c r="Z304" s="238"/>
      <c r="AA304" s="238"/>
      <c r="AB304" s="238"/>
      <c r="AC304" s="238"/>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9"/>
    </row>
    <row r="305" spans="2:83" ht="36" customHeight="1" x14ac:dyDescent="0.15">
      <c r="B305" s="495"/>
      <c r="C305" s="505"/>
      <c r="D305" s="506"/>
      <c r="E305" s="437"/>
      <c r="F305" s="438"/>
      <c r="G305" s="438"/>
      <c r="H305" s="439"/>
      <c r="I305" s="440"/>
      <c r="J305" s="440"/>
      <c r="K305" s="440"/>
      <c r="L305" s="440"/>
      <c r="M305" s="440"/>
      <c r="N305" s="440"/>
      <c r="O305" s="440"/>
      <c r="P305" s="440"/>
      <c r="Q305" s="441"/>
      <c r="R305" s="434" t="s">
        <v>13</v>
      </c>
      <c r="S305" s="434"/>
      <c r="T305" s="434"/>
      <c r="U305" s="434"/>
      <c r="V305" s="434"/>
      <c r="W305" s="434"/>
      <c r="X305" s="434"/>
      <c r="Y305" s="434"/>
      <c r="Z305" s="434"/>
      <c r="AA305" s="434"/>
      <c r="AB305" s="434"/>
      <c r="AC305" s="434"/>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9"/>
    </row>
    <row r="306" spans="2:83" ht="36" customHeight="1" x14ac:dyDescent="0.15">
      <c r="B306" s="495"/>
      <c r="C306" s="505"/>
      <c r="D306" s="506"/>
      <c r="E306" s="242" t="s">
        <v>14</v>
      </c>
      <c r="F306" s="457"/>
      <c r="G306" s="457"/>
      <c r="H306" s="457"/>
      <c r="I306" s="457"/>
      <c r="J306" s="457"/>
      <c r="K306" s="457"/>
      <c r="L306" s="457"/>
      <c r="M306" s="457"/>
      <c r="N306" s="457"/>
      <c r="O306" s="457"/>
      <c r="P306" s="457"/>
      <c r="Q306" s="458"/>
      <c r="R306" s="238"/>
      <c r="S306" s="238"/>
      <c r="T306" s="238"/>
      <c r="U306" s="238"/>
      <c r="V306" s="238"/>
      <c r="W306" s="238"/>
      <c r="X306" s="238"/>
      <c r="Y306" s="238"/>
      <c r="Z306" s="238"/>
      <c r="AA306" s="238"/>
      <c r="AB306" s="238"/>
      <c r="AC306" s="238"/>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9"/>
    </row>
    <row r="307" spans="2:83" ht="36" customHeight="1" thickBot="1" x14ac:dyDescent="0.2">
      <c r="B307" s="496"/>
      <c r="C307" s="507"/>
      <c r="D307" s="508"/>
      <c r="E307" s="243" t="s">
        <v>15</v>
      </c>
      <c r="F307" s="509"/>
      <c r="G307" s="509"/>
      <c r="H307" s="509"/>
      <c r="I307" s="509"/>
      <c r="J307" s="509"/>
      <c r="K307" s="509"/>
      <c r="L307" s="509"/>
      <c r="M307" s="509"/>
      <c r="N307" s="509"/>
      <c r="O307" s="509"/>
      <c r="P307" s="509"/>
      <c r="Q307" s="510"/>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9"/>
    </row>
    <row r="308" spans="2:83" s="18" customFormat="1" ht="18" customHeight="1" x14ac:dyDescent="0.15">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row>
    <row r="310" spans="2:83" ht="12.75" x14ac:dyDescent="0.15">
      <c r="B310" s="1" t="s">
        <v>604</v>
      </c>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row>
    <row r="311" spans="2:83" ht="14.25" x14ac:dyDescent="0.15">
      <c r="B311" s="360" t="s">
        <v>85</v>
      </c>
      <c r="C311" s="361" t="s">
        <v>605</v>
      </c>
      <c r="D311" s="361"/>
      <c r="E311" s="361"/>
      <c r="F311" s="361"/>
      <c r="G311" s="361"/>
      <c r="H311" s="361"/>
      <c r="I311" s="361"/>
      <c r="J311" s="361"/>
      <c r="K311" s="361"/>
      <c r="L311" s="361"/>
      <c r="M311" s="361"/>
      <c r="N311" s="361"/>
      <c r="O311" s="361"/>
      <c r="P311" s="361"/>
      <c r="Q311" s="361"/>
      <c r="R311" s="361"/>
      <c r="S311" s="361"/>
      <c r="T311" s="361"/>
      <c r="U311" s="361"/>
      <c r="V311" s="361"/>
      <c r="W311" s="361"/>
      <c r="X311" s="361"/>
      <c r="Y311" s="361"/>
      <c r="Z311" s="361"/>
      <c r="AA311" s="361"/>
      <c r="AB311" s="361"/>
      <c r="AC311" s="361"/>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4"/>
      <c r="C313" s="244"/>
    </row>
  </sheetData>
  <mergeCells count="618">
    <mergeCell ref="C45:H46"/>
    <mergeCell ref="C47:H48"/>
    <mergeCell ref="I47:I48"/>
    <mergeCell ref="B49:H50"/>
    <mergeCell ref="I49:I50"/>
    <mergeCell ref="J49:K50"/>
    <mergeCell ref="N49:N50"/>
    <mergeCell ref="R42:AB48"/>
    <mergeCell ref="AC43:AC44"/>
    <mergeCell ref="R49:AB50"/>
    <mergeCell ref="O47:P48"/>
    <mergeCell ref="AC45:AC46"/>
    <mergeCell ref="N47:N48"/>
    <mergeCell ref="J43:K44"/>
    <mergeCell ref="AC49:AC50"/>
    <mergeCell ref="O49:P50"/>
    <mergeCell ref="J33:K34"/>
    <mergeCell ref="I45:I46"/>
    <mergeCell ref="J45:K46"/>
    <mergeCell ref="N45:N46"/>
    <mergeCell ref="O45:P46"/>
    <mergeCell ref="AC47:AC48"/>
    <mergeCell ref="J47:K48"/>
    <mergeCell ref="R37:AB41"/>
    <mergeCell ref="AC40:AC41"/>
    <mergeCell ref="N38:N39"/>
    <mergeCell ref="O38:P39"/>
    <mergeCell ref="AC38:AC39"/>
    <mergeCell ref="C40:H41"/>
    <mergeCell ref="I40:I41"/>
    <mergeCell ref="J40:K41"/>
    <mergeCell ref="N40:N41"/>
    <mergeCell ref="O40:P41"/>
    <mergeCell ref="AC33:AC34"/>
    <mergeCell ref="I35:I36"/>
    <mergeCell ref="J35:K36"/>
    <mergeCell ref="N35:N36"/>
    <mergeCell ref="O35:P36"/>
    <mergeCell ref="R30:AB36"/>
    <mergeCell ref="AC35:AC36"/>
    <mergeCell ref="AC31:AC32"/>
    <mergeCell ref="I31:I32"/>
    <mergeCell ref="J31:K32"/>
    <mergeCell ref="N31:N32"/>
    <mergeCell ref="O31:P32"/>
    <mergeCell ref="C26:H29"/>
    <mergeCell ref="N33:N34"/>
    <mergeCell ref="O33:P34"/>
    <mergeCell ref="N19:N20"/>
    <mergeCell ref="O19:P20"/>
    <mergeCell ref="C22:H25"/>
    <mergeCell ref="J26:K27"/>
    <mergeCell ref="M26:M27"/>
    <mergeCell ref="I11:I12"/>
    <mergeCell ref="J11:K12"/>
    <mergeCell ref="N11:N12"/>
    <mergeCell ref="C17:H18"/>
    <mergeCell ref="I17:I18"/>
    <mergeCell ref="J17:K18"/>
    <mergeCell ref="N17:N18"/>
    <mergeCell ref="AC17:AC18"/>
    <mergeCell ref="O11:P12"/>
    <mergeCell ref="AC26:AC29"/>
    <mergeCell ref="AC22:AC25"/>
    <mergeCell ref="R26:AB26"/>
    <mergeCell ref="X29:Z29"/>
    <mergeCell ref="N26:P27"/>
    <mergeCell ref="AC11:AC12"/>
    <mergeCell ref="O17:P18"/>
    <mergeCell ref="J24:K24"/>
    <mergeCell ref="J28:K28"/>
    <mergeCell ref="AC19:AC20"/>
    <mergeCell ref="J14:K15"/>
    <mergeCell ref="AC13:AC15"/>
    <mergeCell ref="I38:I39"/>
    <mergeCell ref="M13:O13"/>
    <mergeCell ref="J38:K39"/>
    <mergeCell ref="R22:AB22"/>
    <mergeCell ref="X25:Z25"/>
    <mergeCell ref="B14:B15"/>
    <mergeCell ref="C14:H15"/>
    <mergeCell ref="I14:I15"/>
    <mergeCell ref="I22:I23"/>
    <mergeCell ref="I26:I27"/>
    <mergeCell ref="I33:I34"/>
    <mergeCell ref="C19:H20"/>
    <mergeCell ref="I19:I20"/>
    <mergeCell ref="C31:H32"/>
    <mergeCell ref="N14:N15"/>
    <mergeCell ref="R16:AB20"/>
    <mergeCell ref="J22:K23"/>
    <mergeCell ref="M22:M23"/>
    <mergeCell ref="N22:P23"/>
    <mergeCell ref="J19:K20"/>
    <mergeCell ref="B233:C255"/>
    <mergeCell ref="F159:H160"/>
    <mergeCell ref="F161:H162"/>
    <mergeCell ref="R157:AB157"/>
    <mergeCell ref="N43:N44"/>
    <mergeCell ref="B51:H51"/>
    <mergeCell ref="I51:Q51"/>
    <mergeCell ref="R51:AB51"/>
    <mergeCell ref="R207:U207"/>
    <mergeCell ref="S247:AB247"/>
    <mergeCell ref="AC87:AC93"/>
    <mergeCell ref="S140:AB140"/>
    <mergeCell ref="S141:AB141"/>
    <mergeCell ref="AC119:AC124"/>
    <mergeCell ref="R148:AB148"/>
    <mergeCell ref="AC72:AC77"/>
    <mergeCell ref="AC143:AC153"/>
    <mergeCell ref="AC79:AC85"/>
    <mergeCell ref="V105:W105"/>
    <mergeCell ref="AC134:AC137"/>
    <mergeCell ref="X95:Z95"/>
    <mergeCell ref="X99:Z99"/>
    <mergeCell ref="R122:W122"/>
    <mergeCell ref="Z123:AA123"/>
    <mergeCell ref="R107:U107"/>
    <mergeCell ref="R104:U104"/>
    <mergeCell ref="R105:U105"/>
    <mergeCell ref="W103:X103"/>
    <mergeCell ref="Y106:Z106"/>
    <mergeCell ref="V107:W107"/>
    <mergeCell ref="V80:W80"/>
    <mergeCell ref="X69:Z69"/>
    <mergeCell ref="X96:Z96"/>
    <mergeCell ref="Y83:Z83"/>
    <mergeCell ref="R99:W99"/>
    <mergeCell ref="V76:Y76"/>
    <mergeCell ref="V73:Y73"/>
    <mergeCell ref="Z73:AA73"/>
    <mergeCell ref="Y84:Z84"/>
    <mergeCell ref="S73:U73"/>
    <mergeCell ref="S75:U76"/>
    <mergeCell ref="R70:W70"/>
    <mergeCell ref="Z76:AA76"/>
    <mergeCell ref="X68:Z68"/>
    <mergeCell ref="R71:W71"/>
    <mergeCell ref="R75:R76"/>
    <mergeCell ref="R68:W68"/>
    <mergeCell ref="V75:Y75"/>
    <mergeCell ref="Z75:AA75"/>
    <mergeCell ref="AC57:AC59"/>
    <mergeCell ref="AC61:AC63"/>
    <mergeCell ref="J89:Q89"/>
    <mergeCell ref="Y80:Z80"/>
    <mergeCell ref="Y85:Z85"/>
    <mergeCell ref="I9:Q9"/>
    <mergeCell ref="J62:Q62"/>
    <mergeCell ref="X67:Z67"/>
    <mergeCell ref="R69:W69"/>
    <mergeCell ref="AC66:AC71"/>
    <mergeCell ref="R8:AB8"/>
    <mergeCell ref="R9:AB9"/>
    <mergeCell ref="R62:X62"/>
    <mergeCell ref="C43:H44"/>
    <mergeCell ref="I43:I44"/>
    <mergeCell ref="O43:P44"/>
    <mergeCell ref="R11:AB12"/>
    <mergeCell ref="O14:P15"/>
    <mergeCell ref="R13:AB15"/>
    <mergeCell ref="J13:K13"/>
    <mergeCell ref="J204:Q204"/>
    <mergeCell ref="R220:AB222"/>
    <mergeCell ref="J209:Q209"/>
    <mergeCell ref="O212:Q212"/>
    <mergeCell ref="R219:AB219"/>
    <mergeCell ref="O200:Q200"/>
    <mergeCell ref="J208:Q208"/>
    <mergeCell ref="J221:Q221"/>
    <mergeCell ref="J220:Q220"/>
    <mergeCell ref="J214:Q214"/>
    <mergeCell ref="D4:E4"/>
    <mergeCell ref="E65:H65"/>
    <mergeCell ref="E66:H66"/>
    <mergeCell ref="D87:H87"/>
    <mergeCell ref="C6:D6"/>
    <mergeCell ref="F67:H67"/>
    <mergeCell ref="B54:C93"/>
    <mergeCell ref="B9:H9"/>
    <mergeCell ref="E64:H64"/>
    <mergeCell ref="F68:H68"/>
    <mergeCell ref="I8:Q8"/>
    <mergeCell ref="J90:Q90"/>
    <mergeCell ref="U82:V82"/>
    <mergeCell ref="J83:Q83"/>
    <mergeCell ref="R85:X85"/>
    <mergeCell ref="V79:W79"/>
    <mergeCell ref="R83:X83"/>
    <mergeCell ref="R82:T82"/>
    <mergeCell ref="R84:X84"/>
    <mergeCell ref="R61:AB61"/>
    <mergeCell ref="J58:Q58"/>
    <mergeCell ref="R67:W67"/>
    <mergeCell ref="R79:T79"/>
    <mergeCell ref="F84:H86"/>
    <mergeCell ref="D54:H60"/>
    <mergeCell ref="J57:Q57"/>
    <mergeCell ref="R63:X63"/>
    <mergeCell ref="J63:Q63"/>
    <mergeCell ref="S55:AB55"/>
    <mergeCell ref="E61:H63"/>
    <mergeCell ref="F6:G6"/>
    <mergeCell ref="B11:H12"/>
    <mergeCell ref="C33:H34"/>
    <mergeCell ref="F69:H69"/>
    <mergeCell ref="F121:H124"/>
    <mergeCell ref="B30:H30"/>
    <mergeCell ref="B37:H37"/>
    <mergeCell ref="E89:H89"/>
    <mergeCell ref="C35:H36"/>
    <mergeCell ref="C38:H39"/>
    <mergeCell ref="F70:H70"/>
    <mergeCell ref="F71:H71"/>
    <mergeCell ref="D94:H96"/>
    <mergeCell ref="E93:H93"/>
    <mergeCell ref="J75:Q75"/>
    <mergeCell ref="J127:Q127"/>
    <mergeCell ref="F125:H126"/>
    <mergeCell ref="J76:Q76"/>
    <mergeCell ref="F120:H120"/>
    <mergeCell ref="E106:H109"/>
    <mergeCell ref="J173:Q173"/>
    <mergeCell ref="E181:H183"/>
    <mergeCell ref="D116:H118"/>
    <mergeCell ref="J130:Q130"/>
    <mergeCell ref="E130:E133"/>
    <mergeCell ref="E127:E129"/>
    <mergeCell ref="J131:Q131"/>
    <mergeCell ref="D173:H175"/>
    <mergeCell ref="E125:E126"/>
    <mergeCell ref="F127:H129"/>
    <mergeCell ref="B101:C115"/>
    <mergeCell ref="E178:H180"/>
    <mergeCell ref="E200:H201"/>
    <mergeCell ref="E195:H199"/>
    <mergeCell ref="D184:H185"/>
    <mergeCell ref="D176:H177"/>
    <mergeCell ref="F143:H143"/>
    <mergeCell ref="D187:H188"/>
    <mergeCell ref="B173:C175"/>
    <mergeCell ref="F130:H133"/>
    <mergeCell ref="D233:H234"/>
    <mergeCell ref="E227:H229"/>
    <mergeCell ref="B3:AC3"/>
    <mergeCell ref="J104:Q104"/>
    <mergeCell ref="F168:H169"/>
    <mergeCell ref="AC94:AC96"/>
    <mergeCell ref="F112:H113"/>
    <mergeCell ref="J82:Q82"/>
    <mergeCell ref="E91:H91"/>
    <mergeCell ref="E103:H104"/>
    <mergeCell ref="B94:C100"/>
    <mergeCell ref="E243:H245"/>
    <mergeCell ref="E215:H218"/>
    <mergeCell ref="E219:H222"/>
    <mergeCell ref="D235:H236"/>
    <mergeCell ref="E237:H239"/>
    <mergeCell ref="E241:H242"/>
    <mergeCell ref="B176:C185"/>
    <mergeCell ref="F150:H151"/>
    <mergeCell ref="D211:H214"/>
    <mergeCell ref="D189:H191"/>
    <mergeCell ref="F152:H153"/>
    <mergeCell ref="B186:H186"/>
    <mergeCell ref="B116:C162"/>
    <mergeCell ref="F154:H158"/>
    <mergeCell ref="F163:H167"/>
    <mergeCell ref="D143:D162"/>
    <mergeCell ref="F119:H119"/>
    <mergeCell ref="B163:C172"/>
    <mergeCell ref="D163:D169"/>
    <mergeCell ref="D101:H102"/>
    <mergeCell ref="E240:H240"/>
    <mergeCell ref="F206:H207"/>
    <mergeCell ref="E202:E210"/>
    <mergeCell ref="F208:H210"/>
    <mergeCell ref="E134:E137"/>
    <mergeCell ref="D170:H172"/>
    <mergeCell ref="F145:H149"/>
    <mergeCell ref="F144:H144"/>
    <mergeCell ref="F114:H115"/>
    <mergeCell ref="D97:H100"/>
    <mergeCell ref="R124:W124"/>
    <mergeCell ref="E72:H77"/>
    <mergeCell ref="F110:H111"/>
    <mergeCell ref="E78:H81"/>
    <mergeCell ref="F82:H82"/>
    <mergeCell ref="F83:H83"/>
    <mergeCell ref="E90:H90"/>
    <mergeCell ref="E88:H88"/>
    <mergeCell ref="E92:H92"/>
    <mergeCell ref="R80:T80"/>
    <mergeCell ref="Z122:AA122"/>
    <mergeCell ref="S88:AB88"/>
    <mergeCell ref="R81:T81"/>
    <mergeCell ref="E105:H105"/>
    <mergeCell ref="E121:E124"/>
    <mergeCell ref="R95:W95"/>
    <mergeCell ref="J124:Q124"/>
    <mergeCell ref="W123:X123"/>
    <mergeCell ref="S106:X106"/>
    <mergeCell ref="V104:W104"/>
    <mergeCell ref="J126:Q126"/>
    <mergeCell ref="J105:Q105"/>
    <mergeCell ref="J123:Q123"/>
    <mergeCell ref="J125:Q125"/>
    <mergeCell ref="R96:W96"/>
    <mergeCell ref="R158:X158"/>
    <mergeCell ref="Y152:Z152"/>
    <mergeCell ref="J133:Q133"/>
    <mergeCell ref="J134:Q134"/>
    <mergeCell ref="R160:X160"/>
    <mergeCell ref="Y158:Z158"/>
    <mergeCell ref="Y151:Z151"/>
    <mergeCell ref="R149:X149"/>
    <mergeCell ref="AC170:AC172"/>
    <mergeCell ref="R167:X167"/>
    <mergeCell ref="Y159:Z159"/>
    <mergeCell ref="Y160:Z160"/>
    <mergeCell ref="R171:X171"/>
    <mergeCell ref="Y171:Z171"/>
    <mergeCell ref="Y168:Z168"/>
    <mergeCell ref="R161:X161"/>
    <mergeCell ref="J128:Q128"/>
    <mergeCell ref="R123:U123"/>
    <mergeCell ref="X122:Y122"/>
    <mergeCell ref="R150:X150"/>
    <mergeCell ref="Y149:Z149"/>
    <mergeCell ref="Y150:Z150"/>
    <mergeCell ref="J129:Q129"/>
    <mergeCell ref="Y169:Z169"/>
    <mergeCell ref="Y161:Z161"/>
    <mergeCell ref="R166:AB166"/>
    <mergeCell ref="J137:Q137"/>
    <mergeCell ref="S139:AB139"/>
    <mergeCell ref="R168:X168"/>
    <mergeCell ref="Y167:Z167"/>
    <mergeCell ref="J136:Q136"/>
    <mergeCell ref="R151:X151"/>
    <mergeCell ref="J201:K201"/>
    <mergeCell ref="AC116:AC118"/>
    <mergeCell ref="AC130:AC133"/>
    <mergeCell ref="AC127:AC129"/>
    <mergeCell ref="AC125:AC126"/>
    <mergeCell ref="J132:Q132"/>
    <mergeCell ref="M188:O188"/>
    <mergeCell ref="X184:Z184"/>
    <mergeCell ref="R159:X159"/>
    <mergeCell ref="R179:W179"/>
    <mergeCell ref="J197:Q197"/>
    <mergeCell ref="AC163:AC169"/>
    <mergeCell ref="J135:Q135"/>
    <mergeCell ref="J193:Q193"/>
    <mergeCell ref="S197:AB197"/>
    <mergeCell ref="X196:Z196"/>
    <mergeCell ref="S193:AB193"/>
    <mergeCell ref="S176:AB176"/>
    <mergeCell ref="AC138:AC142"/>
    <mergeCell ref="AC154:AC162"/>
    <mergeCell ref="O207:Q207"/>
    <mergeCell ref="J213:Q213"/>
    <mergeCell ref="AC173:AC175"/>
    <mergeCell ref="J203:Q203"/>
    <mergeCell ref="J176:K176"/>
    <mergeCell ref="M176:O176"/>
    <mergeCell ref="J174:Q174"/>
    <mergeCell ref="J188:K188"/>
    <mergeCell ref="O202:Q202"/>
    <mergeCell ref="J175:Q175"/>
    <mergeCell ref="D223:H226"/>
    <mergeCell ref="J234:K234"/>
    <mergeCell ref="E230:H232"/>
    <mergeCell ref="F205:H205"/>
    <mergeCell ref="AC192:AC210"/>
    <mergeCell ref="R231:X231"/>
    <mergeCell ref="W208:X208"/>
    <mergeCell ref="Y229:Z229"/>
    <mergeCell ref="Y231:Z231"/>
    <mergeCell ref="R228:X228"/>
    <mergeCell ref="V201:W201"/>
    <mergeCell ref="J236:K236"/>
    <mergeCell ref="J245:Q245"/>
    <mergeCell ref="J239:Q239"/>
    <mergeCell ref="R238:U238"/>
    <mergeCell ref="M236:O236"/>
    <mergeCell ref="O241:Q241"/>
    <mergeCell ref="O235:Q235"/>
    <mergeCell ref="R240:U240"/>
    <mergeCell ref="R203:U203"/>
    <mergeCell ref="J190:Q190"/>
    <mergeCell ref="J191:Q191"/>
    <mergeCell ref="S235:AB235"/>
    <mergeCell ref="R242:U242"/>
    <mergeCell ref="R244:U244"/>
    <mergeCell ref="J194:Q194"/>
    <mergeCell ref="J198:Q198"/>
    <mergeCell ref="O196:Q196"/>
    <mergeCell ref="R213:W213"/>
    <mergeCell ref="M201:O201"/>
    <mergeCell ref="S239:X239"/>
    <mergeCell ref="R216:AB218"/>
    <mergeCell ref="R227:X227"/>
    <mergeCell ref="J238:Q238"/>
    <mergeCell ref="O237:Q237"/>
    <mergeCell ref="Y239:Z239"/>
    <mergeCell ref="P234:Q234"/>
    <mergeCell ref="M234:N234"/>
    <mergeCell ref="S226:AB226"/>
    <mergeCell ref="Y227:Z227"/>
    <mergeCell ref="V203:W203"/>
    <mergeCell ref="S204:X204"/>
    <mergeCell ref="S198:AB198"/>
    <mergeCell ref="D275:H277"/>
    <mergeCell ref="D272:H274"/>
    <mergeCell ref="J242:Q242"/>
    <mergeCell ref="I260:M260"/>
    <mergeCell ref="O272:Q272"/>
    <mergeCell ref="S249:AB249"/>
    <mergeCell ref="J244:Q244"/>
    <mergeCell ref="X179:Z179"/>
    <mergeCell ref="M265:O265"/>
    <mergeCell ref="Y250:Z250"/>
    <mergeCell ref="K258:Q258"/>
    <mergeCell ref="R208:U208"/>
    <mergeCell ref="M289:O289"/>
    <mergeCell ref="S282:X282"/>
    <mergeCell ref="S248:AB248"/>
    <mergeCell ref="R269:Y269"/>
    <mergeCell ref="O269:Q269"/>
    <mergeCell ref="E285:H287"/>
    <mergeCell ref="J287:Q287"/>
    <mergeCell ref="S276:AB276"/>
    <mergeCell ref="S280:AB280"/>
    <mergeCell ref="O279:Q279"/>
    <mergeCell ref="E253:H255"/>
    <mergeCell ref="E278:H284"/>
    <mergeCell ref="S281:AB281"/>
    <mergeCell ref="J280:Q280"/>
    <mergeCell ref="S275:AB275"/>
    <mergeCell ref="E288:H289"/>
    <mergeCell ref="O290:Q290"/>
    <mergeCell ref="R293:U293"/>
    <mergeCell ref="O275:Q275"/>
    <mergeCell ref="J276:Q276"/>
    <mergeCell ref="J277:Q277"/>
    <mergeCell ref="R286:U286"/>
    <mergeCell ref="O285:Q285"/>
    <mergeCell ref="J286:Q286"/>
    <mergeCell ref="O288:Q288"/>
    <mergeCell ref="B301:B307"/>
    <mergeCell ref="C301:D301"/>
    <mergeCell ref="E301:H301"/>
    <mergeCell ref="J301:Q301"/>
    <mergeCell ref="C302:D303"/>
    <mergeCell ref="C304:D307"/>
    <mergeCell ref="E304:H304"/>
    <mergeCell ref="F307:Q307"/>
    <mergeCell ref="F306:Q306"/>
    <mergeCell ref="I302:Q302"/>
    <mergeCell ref="AC181:AC183"/>
    <mergeCell ref="AC184:AC185"/>
    <mergeCell ref="AC233:AC234"/>
    <mergeCell ref="S236:AB236"/>
    <mergeCell ref="T196:W196"/>
    <mergeCell ref="V205:W205"/>
    <mergeCell ref="Y204:Z204"/>
    <mergeCell ref="R209:W209"/>
    <mergeCell ref="S192:AB192"/>
    <mergeCell ref="R184:W184"/>
    <mergeCell ref="AC285:AC287"/>
    <mergeCell ref="X287:Z287"/>
    <mergeCell ref="Y289:Z289"/>
    <mergeCell ref="R287:W287"/>
    <mergeCell ref="Y284:Z284"/>
    <mergeCell ref="Y283:Z283"/>
    <mergeCell ref="S283:X283"/>
    <mergeCell ref="AC278:AC284"/>
    <mergeCell ref="X279:Z279"/>
    <mergeCell ref="Z282:AA282"/>
    <mergeCell ref="AC275:AC277"/>
    <mergeCell ref="AC272:AC274"/>
    <mergeCell ref="J273:Q273"/>
    <mergeCell ref="AC241:AC245"/>
    <mergeCell ref="AC269:AC271"/>
    <mergeCell ref="J271:Q271"/>
    <mergeCell ref="J268:Q268"/>
    <mergeCell ref="J270:Q270"/>
    <mergeCell ref="Z266:AA266"/>
    <mergeCell ref="T259:AB259"/>
    <mergeCell ref="AC266:AC268"/>
    <mergeCell ref="AC264:AC265"/>
    <mergeCell ref="R266:Y266"/>
    <mergeCell ref="X245:Z245"/>
    <mergeCell ref="R245:W245"/>
    <mergeCell ref="AC237:AC240"/>
    <mergeCell ref="T258:AB258"/>
    <mergeCell ref="R237:U237"/>
    <mergeCell ref="Z244:AA244"/>
    <mergeCell ref="V238:W238"/>
    <mergeCell ref="B2:E2"/>
    <mergeCell ref="H7:AC7"/>
    <mergeCell ref="W286:X286"/>
    <mergeCell ref="Z286:AA286"/>
    <mergeCell ref="T279:W279"/>
    <mergeCell ref="D138:H142"/>
    <mergeCell ref="Z208:AA208"/>
    <mergeCell ref="J216:Q216"/>
    <mergeCell ref="J217:Q217"/>
    <mergeCell ref="W212:X212"/>
    <mergeCell ref="AC246:AC255"/>
    <mergeCell ref="Y228:Z228"/>
    <mergeCell ref="R215:AB215"/>
    <mergeCell ref="R251:X251"/>
    <mergeCell ref="V237:W237"/>
    <mergeCell ref="V240:W240"/>
    <mergeCell ref="S224:AB224"/>
    <mergeCell ref="R250:X250"/>
    <mergeCell ref="AC235:AC236"/>
    <mergeCell ref="AC223:AC232"/>
    <mergeCell ref="AC97:AC100"/>
    <mergeCell ref="AC101:AC115"/>
    <mergeCell ref="X98:Z98"/>
    <mergeCell ref="R98:W98"/>
    <mergeCell ref="AC189:AC191"/>
    <mergeCell ref="AC211:AC222"/>
    <mergeCell ref="Z199:AA199"/>
    <mergeCell ref="X209:Z209"/>
    <mergeCell ref="AC176:AC177"/>
    <mergeCell ref="AC178:AC180"/>
    <mergeCell ref="R298:W298"/>
    <mergeCell ref="X298:Z298"/>
    <mergeCell ref="Z297:AA297"/>
    <mergeCell ref="R303:AC303"/>
    <mergeCell ref="AH8:AJ8"/>
    <mergeCell ref="R86:X86"/>
    <mergeCell ref="Y86:Z86"/>
    <mergeCell ref="R102:S102"/>
    <mergeCell ref="T102:U102"/>
    <mergeCell ref="W102:X102"/>
    <mergeCell ref="E303:H303"/>
    <mergeCell ref="E302:H302"/>
    <mergeCell ref="E290:E299"/>
    <mergeCell ref="F290:H292"/>
    <mergeCell ref="F294:H296"/>
    <mergeCell ref="I303:Q303"/>
    <mergeCell ref="F293:H293"/>
    <mergeCell ref="J291:Q291"/>
    <mergeCell ref="J292:Q292"/>
    <mergeCell ref="O295:Q295"/>
    <mergeCell ref="V290:W290"/>
    <mergeCell ref="R291:U291"/>
    <mergeCell ref="V291:W291"/>
    <mergeCell ref="R296:U296"/>
    <mergeCell ref="Y288:Z288"/>
    <mergeCell ref="R290:U290"/>
    <mergeCell ref="Y292:Z292"/>
    <mergeCell ref="S292:X292"/>
    <mergeCell ref="R295:U295"/>
    <mergeCell ref="V293:W293"/>
    <mergeCell ref="R305:AC305"/>
    <mergeCell ref="I304:Q304"/>
    <mergeCell ref="E305:H305"/>
    <mergeCell ref="I305:Q305"/>
    <mergeCell ref="J296:Q296"/>
    <mergeCell ref="J297:Q297"/>
    <mergeCell ref="F297:H299"/>
    <mergeCell ref="R301:AC302"/>
    <mergeCell ref="W297:X297"/>
    <mergeCell ref="R297:U297"/>
    <mergeCell ref="B256:C274"/>
    <mergeCell ref="D256:H263"/>
    <mergeCell ref="D264:H265"/>
    <mergeCell ref="J256:Q256"/>
    <mergeCell ref="J274:Q274"/>
    <mergeCell ref="E266:H268"/>
    <mergeCell ref="K259:Q259"/>
    <mergeCell ref="R254:X254"/>
    <mergeCell ref="W244:X244"/>
    <mergeCell ref="R205:U205"/>
    <mergeCell ref="S225:AB225"/>
    <mergeCell ref="R212:U212"/>
    <mergeCell ref="B275:C299"/>
    <mergeCell ref="J281:Q281"/>
    <mergeCell ref="J289:K289"/>
    <mergeCell ref="K261:Q261"/>
    <mergeCell ref="L262:Q262"/>
    <mergeCell ref="B223:C232"/>
    <mergeCell ref="B187:C222"/>
    <mergeCell ref="Z212:AA212"/>
    <mergeCell ref="X213:Z213"/>
    <mergeCell ref="Y251:Z251"/>
    <mergeCell ref="X181:Z181"/>
    <mergeCell ref="D246:H249"/>
    <mergeCell ref="O192:Q192"/>
    <mergeCell ref="V202:W202"/>
    <mergeCell ref="R202:U202"/>
    <mergeCell ref="F134:H137"/>
    <mergeCell ref="E154:E162"/>
    <mergeCell ref="E163:E169"/>
    <mergeCell ref="E145:E153"/>
    <mergeCell ref="F202:H204"/>
    <mergeCell ref="R241:U241"/>
    <mergeCell ref="R206:U206"/>
    <mergeCell ref="R181:W181"/>
    <mergeCell ref="D192:H194"/>
    <mergeCell ref="O189:Q189"/>
    <mergeCell ref="C311:AC311"/>
    <mergeCell ref="E269:H271"/>
    <mergeCell ref="E250:H252"/>
    <mergeCell ref="Z269:AA269"/>
    <mergeCell ref="J267:Q267"/>
    <mergeCell ref="J265:K265"/>
    <mergeCell ref="Y252:Z252"/>
    <mergeCell ref="O266:Q266"/>
    <mergeCell ref="Y254:Z254"/>
    <mergeCell ref="I257:M257"/>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tabSelected="1" view="pageBreakPreview" topLeftCell="B1" zoomScale="70" zoomScaleNormal="100" zoomScaleSheetLayoutView="70" workbookViewId="0">
      <selection activeCell="B3" sqref="B3:AC3"/>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480"/>
      <c r="C2" s="480"/>
      <c r="D2" s="480"/>
      <c r="E2" s="480"/>
      <c r="H2" s="3"/>
      <c r="I2" s="4"/>
      <c r="J2" s="4"/>
      <c r="K2" s="4"/>
      <c r="L2" s="4"/>
      <c r="M2" s="4"/>
      <c r="N2" s="4"/>
      <c r="O2" s="4"/>
      <c r="P2" s="4"/>
      <c r="Q2" s="4"/>
      <c r="AB2" s="9"/>
      <c r="AC2" s="358" t="s">
        <v>591</v>
      </c>
    </row>
    <row r="3" spans="2:88" ht="35.25" customHeight="1" x14ac:dyDescent="0.15">
      <c r="B3" s="587" t="s">
        <v>589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row>
    <row r="4" spans="2:88" ht="9.75" customHeight="1" x14ac:dyDescent="0.15">
      <c r="B4" s="5"/>
      <c r="C4" s="5"/>
      <c r="D4" s="638"/>
      <c r="E4" s="767"/>
      <c r="F4" s="268"/>
      <c r="G4" s="268"/>
      <c r="H4" s="27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484</v>
      </c>
      <c r="C5" s="11"/>
      <c r="D5" s="12"/>
      <c r="E5" s="12"/>
      <c r="H5" s="13"/>
      <c r="AC5" s="14"/>
      <c r="AM5" s="15" t="s">
        <v>65</v>
      </c>
      <c r="AN5" s="15" t="s">
        <v>66</v>
      </c>
      <c r="AO5" s="15" t="s">
        <v>67</v>
      </c>
      <c r="AP5" s="15" t="s">
        <v>68</v>
      </c>
      <c r="AQ5" s="16" t="s">
        <v>483</v>
      </c>
    </row>
    <row r="6" spans="2:88" ht="20.100000000000001" customHeight="1" thickBot="1" x14ac:dyDescent="0.2">
      <c r="B6" s="270" t="s">
        <v>429</v>
      </c>
      <c r="C6" s="612" t="s">
        <v>71</v>
      </c>
      <c r="D6" s="768"/>
      <c r="E6" s="269" t="s">
        <v>482</v>
      </c>
      <c r="F6" s="612" t="s">
        <v>73</v>
      </c>
      <c r="G6" s="769"/>
      <c r="H6" s="6"/>
      <c r="I6" s="268"/>
      <c r="J6" s="268"/>
      <c r="K6" s="268"/>
      <c r="L6" s="268"/>
      <c r="M6" s="268"/>
      <c r="N6" s="268"/>
      <c r="O6" s="268"/>
      <c r="P6" s="268"/>
      <c r="Q6" s="26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7"/>
      <c r="C7" s="481" t="s">
        <v>593</v>
      </c>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74</v>
      </c>
      <c r="C8" s="18"/>
      <c r="D8" s="18"/>
      <c r="I8" s="631" t="s">
        <v>75</v>
      </c>
      <c r="J8" s="631"/>
      <c r="K8" s="631"/>
      <c r="L8" s="631"/>
      <c r="M8" s="631"/>
      <c r="N8" s="631"/>
      <c r="O8" s="631"/>
      <c r="P8" s="631"/>
      <c r="Q8" s="631"/>
      <c r="R8" s="631" t="s">
        <v>487</v>
      </c>
      <c r="S8" s="631"/>
      <c r="T8" s="631"/>
      <c r="U8" s="631"/>
      <c r="V8" s="631"/>
      <c r="W8" s="631"/>
      <c r="X8" s="631"/>
      <c r="Y8" s="631"/>
      <c r="Z8" s="631"/>
      <c r="AA8" s="631"/>
      <c r="AB8" s="631"/>
      <c r="AC8" s="20" t="s">
        <v>76</v>
      </c>
      <c r="AH8" s="459" t="s">
        <v>486</v>
      </c>
      <c r="AI8" s="460"/>
      <c r="AJ8" s="460"/>
    </row>
    <row r="9" spans="2:88" ht="32.1" customHeight="1" thickBot="1" x14ac:dyDescent="0.2">
      <c r="B9" s="642" t="s">
        <v>77</v>
      </c>
      <c r="C9" s="643"/>
      <c r="D9" s="644"/>
      <c r="E9" s="644"/>
      <c r="F9" s="644"/>
      <c r="G9" s="644"/>
      <c r="H9" s="644"/>
      <c r="I9" s="645" t="s">
        <v>78</v>
      </c>
      <c r="J9" s="612"/>
      <c r="K9" s="612"/>
      <c r="L9" s="612"/>
      <c r="M9" s="612"/>
      <c r="N9" s="612"/>
      <c r="O9" s="612"/>
      <c r="P9" s="612"/>
      <c r="Q9" s="646"/>
      <c r="R9" s="645" t="s">
        <v>606</v>
      </c>
      <c r="S9" s="612"/>
      <c r="T9" s="612"/>
      <c r="U9" s="612"/>
      <c r="V9" s="612"/>
      <c r="W9" s="612"/>
      <c r="X9" s="612"/>
      <c r="Y9" s="612"/>
      <c r="Z9" s="612"/>
      <c r="AA9" s="612"/>
      <c r="AB9" s="646"/>
      <c r="AC9" s="22" t="s">
        <v>80</v>
      </c>
      <c r="AH9" s="21" t="s">
        <v>81</v>
      </c>
      <c r="AI9" s="21"/>
      <c r="AJ9" s="21" t="s">
        <v>82</v>
      </c>
    </row>
    <row r="10" spans="2:88" ht="22.5" customHeight="1" thickBot="1" x14ac:dyDescent="0.2">
      <c r="B10" s="305" t="s">
        <v>548</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c r="BB10" s="2"/>
      <c r="BC10" s="2"/>
      <c r="BD10" s="2"/>
      <c r="BF10" s="2"/>
      <c r="BJ10" s="1"/>
      <c r="BK10" s="1"/>
      <c r="BL10" s="1"/>
      <c r="BM10" s="1"/>
      <c r="BN10" s="1"/>
    </row>
    <row r="11" spans="2:88" ht="29.25" customHeight="1" x14ac:dyDescent="0.15">
      <c r="B11" s="779" t="s">
        <v>552</v>
      </c>
      <c r="C11" s="780"/>
      <c r="D11" s="780"/>
      <c r="E11" s="780"/>
      <c r="F11" s="780"/>
      <c r="G11" s="780"/>
      <c r="H11" s="781"/>
      <c r="I11" s="783" t="s">
        <v>70</v>
      </c>
      <c r="J11" s="520" t="s">
        <v>312</v>
      </c>
      <c r="K11" s="520"/>
      <c r="L11" s="328"/>
      <c r="M11" s="329"/>
      <c r="N11" s="733" t="s">
        <v>85</v>
      </c>
      <c r="O11" s="734" t="s">
        <v>313</v>
      </c>
      <c r="P11" s="734"/>
      <c r="Q11" s="330"/>
      <c r="R11" s="735" t="s">
        <v>540</v>
      </c>
      <c r="S11" s="736"/>
      <c r="T11" s="736"/>
      <c r="U11" s="736"/>
      <c r="V11" s="736"/>
      <c r="W11" s="736"/>
      <c r="X11" s="736"/>
      <c r="Y11" s="736"/>
      <c r="Z11" s="736"/>
      <c r="AA11" s="736"/>
      <c r="AB11" s="737"/>
      <c r="AC11" s="741"/>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x14ac:dyDescent="0.15">
      <c r="B12" s="782"/>
      <c r="C12" s="651"/>
      <c r="D12" s="651"/>
      <c r="E12" s="651"/>
      <c r="F12" s="651"/>
      <c r="G12" s="651"/>
      <c r="H12" s="652"/>
      <c r="I12" s="654"/>
      <c r="J12" s="715"/>
      <c r="K12" s="715"/>
      <c r="L12" s="331"/>
      <c r="M12" s="332"/>
      <c r="N12" s="679"/>
      <c r="O12" s="656"/>
      <c r="P12" s="656"/>
      <c r="Q12" s="314"/>
      <c r="R12" s="738"/>
      <c r="S12" s="739"/>
      <c r="T12" s="739"/>
      <c r="U12" s="739"/>
      <c r="V12" s="739"/>
      <c r="W12" s="739"/>
      <c r="X12" s="739"/>
      <c r="Y12" s="739"/>
      <c r="Z12" s="739"/>
      <c r="AA12" s="739"/>
      <c r="AB12" s="740"/>
      <c r="AC12" s="742"/>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x14ac:dyDescent="0.15">
      <c r="B13" s="722" t="s">
        <v>553</v>
      </c>
      <c r="C13" s="723"/>
      <c r="D13" s="723"/>
      <c r="E13" s="723"/>
      <c r="F13" s="723"/>
      <c r="G13" s="723"/>
      <c r="H13" s="724"/>
      <c r="I13" s="333"/>
      <c r="J13" s="334"/>
      <c r="K13" s="334"/>
      <c r="L13" s="334"/>
      <c r="M13" s="334"/>
      <c r="N13" s="334"/>
      <c r="O13" s="334"/>
      <c r="P13" s="334"/>
      <c r="Q13" s="335"/>
      <c r="R13" s="647" t="s">
        <v>537</v>
      </c>
      <c r="S13" s="648"/>
      <c r="T13" s="648"/>
      <c r="U13" s="648"/>
      <c r="V13" s="648"/>
      <c r="W13" s="648"/>
      <c r="X13" s="648"/>
      <c r="Y13" s="648"/>
      <c r="Z13" s="648"/>
      <c r="AA13" s="648"/>
      <c r="AB13" s="649"/>
      <c r="AC13" s="300"/>
      <c r="AH13" s="21"/>
      <c r="AI13" s="21"/>
      <c r="AJ13" s="21"/>
      <c r="BB13" s="2"/>
      <c r="BC13" s="2"/>
      <c r="BD13" s="2"/>
      <c r="BF13" s="2"/>
      <c r="BJ13" s="1"/>
      <c r="BK13" s="1"/>
      <c r="BL13" s="1"/>
      <c r="BM13" s="1"/>
      <c r="BN13" s="1"/>
    </row>
    <row r="14" spans="2:88" ht="13.5" customHeight="1" x14ac:dyDescent="0.15">
      <c r="B14" s="306"/>
      <c r="C14" s="647" t="s">
        <v>515</v>
      </c>
      <c r="D14" s="648"/>
      <c r="E14" s="648"/>
      <c r="F14" s="648"/>
      <c r="G14" s="648"/>
      <c r="H14" s="649"/>
      <c r="I14" s="653" t="s">
        <v>70</v>
      </c>
      <c r="J14" s="681" t="s">
        <v>312</v>
      </c>
      <c r="K14" s="681"/>
      <c r="L14" s="336"/>
      <c r="M14" s="337"/>
      <c r="N14" s="678" t="s">
        <v>85</v>
      </c>
      <c r="O14" s="655" t="s">
        <v>313</v>
      </c>
      <c r="P14" s="655"/>
      <c r="Q14" s="313"/>
      <c r="R14" s="664"/>
      <c r="S14" s="665"/>
      <c r="T14" s="665"/>
      <c r="U14" s="665"/>
      <c r="V14" s="665"/>
      <c r="W14" s="665"/>
      <c r="X14" s="665"/>
      <c r="Y14" s="665"/>
      <c r="Z14" s="665"/>
      <c r="AA14" s="665"/>
      <c r="AB14" s="666"/>
      <c r="AC14" s="730"/>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x14ac:dyDescent="0.15">
      <c r="B15" s="306"/>
      <c r="C15" s="650"/>
      <c r="D15" s="651"/>
      <c r="E15" s="651"/>
      <c r="F15" s="651"/>
      <c r="G15" s="651"/>
      <c r="H15" s="652"/>
      <c r="I15" s="654"/>
      <c r="J15" s="715"/>
      <c r="K15" s="715"/>
      <c r="L15" s="331"/>
      <c r="M15" s="332"/>
      <c r="N15" s="679"/>
      <c r="O15" s="656"/>
      <c r="P15" s="656"/>
      <c r="Q15" s="316"/>
      <c r="R15" s="664"/>
      <c r="S15" s="665"/>
      <c r="T15" s="665"/>
      <c r="U15" s="665"/>
      <c r="V15" s="665"/>
      <c r="W15" s="665"/>
      <c r="X15" s="665"/>
      <c r="Y15" s="665"/>
      <c r="Z15" s="665"/>
      <c r="AA15" s="665"/>
      <c r="AB15" s="666"/>
      <c r="AC15" s="732"/>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x14ac:dyDescent="0.15">
      <c r="B16" s="306"/>
      <c r="C16" s="647" t="s">
        <v>516</v>
      </c>
      <c r="D16" s="648"/>
      <c r="E16" s="648"/>
      <c r="F16" s="648"/>
      <c r="G16" s="648"/>
      <c r="H16" s="649"/>
      <c r="I16" s="653" t="s">
        <v>70</v>
      </c>
      <c r="J16" s="681" t="s">
        <v>312</v>
      </c>
      <c r="K16" s="681"/>
      <c r="L16" s="336"/>
      <c r="M16" s="337"/>
      <c r="N16" s="678" t="s">
        <v>85</v>
      </c>
      <c r="O16" s="655" t="s">
        <v>313</v>
      </c>
      <c r="P16" s="655"/>
      <c r="Q16" s="313"/>
      <c r="R16" s="664"/>
      <c r="S16" s="665"/>
      <c r="T16" s="665"/>
      <c r="U16" s="665"/>
      <c r="V16" s="665"/>
      <c r="W16" s="665"/>
      <c r="X16" s="665"/>
      <c r="Y16" s="665"/>
      <c r="Z16" s="665"/>
      <c r="AA16" s="665"/>
      <c r="AB16" s="666"/>
      <c r="AC16" s="730"/>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x14ac:dyDescent="0.15">
      <c r="B17" s="306"/>
      <c r="C17" s="650"/>
      <c r="D17" s="651"/>
      <c r="E17" s="651"/>
      <c r="F17" s="651"/>
      <c r="G17" s="651"/>
      <c r="H17" s="652"/>
      <c r="I17" s="654"/>
      <c r="J17" s="715"/>
      <c r="K17" s="715"/>
      <c r="L17" s="331"/>
      <c r="M17" s="332"/>
      <c r="N17" s="679"/>
      <c r="O17" s="656"/>
      <c r="P17" s="656"/>
      <c r="Q17" s="316"/>
      <c r="R17" s="664"/>
      <c r="S17" s="665"/>
      <c r="T17" s="665"/>
      <c r="U17" s="665"/>
      <c r="V17" s="665"/>
      <c r="W17" s="665"/>
      <c r="X17" s="665"/>
      <c r="Y17" s="665"/>
      <c r="Z17" s="665"/>
      <c r="AA17" s="665"/>
      <c r="AB17" s="666"/>
      <c r="AC17" s="732"/>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x14ac:dyDescent="0.15">
      <c r="B18" s="306"/>
      <c r="C18" s="647" t="s">
        <v>517</v>
      </c>
      <c r="D18" s="648"/>
      <c r="E18" s="648"/>
      <c r="F18" s="648"/>
      <c r="G18" s="648"/>
      <c r="H18" s="649"/>
      <c r="I18" s="653" t="s">
        <v>70</v>
      </c>
      <c r="J18" s="681" t="s">
        <v>312</v>
      </c>
      <c r="K18" s="681"/>
      <c r="L18" s="336"/>
      <c r="M18" s="337"/>
      <c r="N18" s="678" t="s">
        <v>85</v>
      </c>
      <c r="O18" s="655" t="s">
        <v>313</v>
      </c>
      <c r="P18" s="655"/>
      <c r="Q18" s="313"/>
      <c r="R18" s="664"/>
      <c r="S18" s="665"/>
      <c r="T18" s="665"/>
      <c r="U18" s="665"/>
      <c r="V18" s="665"/>
      <c r="W18" s="665"/>
      <c r="X18" s="665"/>
      <c r="Y18" s="665"/>
      <c r="Z18" s="665"/>
      <c r="AA18" s="665"/>
      <c r="AB18" s="666"/>
      <c r="AC18" s="730"/>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x14ac:dyDescent="0.15">
      <c r="B19" s="307"/>
      <c r="C19" s="650"/>
      <c r="D19" s="651"/>
      <c r="E19" s="651"/>
      <c r="F19" s="651"/>
      <c r="G19" s="651"/>
      <c r="H19" s="652"/>
      <c r="I19" s="654"/>
      <c r="J19" s="715"/>
      <c r="K19" s="715"/>
      <c r="L19" s="331"/>
      <c r="M19" s="332"/>
      <c r="N19" s="679"/>
      <c r="O19" s="656"/>
      <c r="P19" s="656"/>
      <c r="Q19" s="316"/>
      <c r="R19" s="650"/>
      <c r="S19" s="651"/>
      <c r="T19" s="651"/>
      <c r="U19" s="651"/>
      <c r="V19" s="651"/>
      <c r="W19" s="651"/>
      <c r="X19" s="651"/>
      <c r="Y19" s="651"/>
      <c r="Z19" s="651"/>
      <c r="AA19" s="651"/>
      <c r="AB19" s="652"/>
      <c r="AC19" s="732"/>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x14ac:dyDescent="0.15">
      <c r="B20" s="722" t="s">
        <v>554</v>
      </c>
      <c r="C20" s="723"/>
      <c r="D20" s="723"/>
      <c r="E20" s="723"/>
      <c r="F20" s="723"/>
      <c r="G20" s="723"/>
      <c r="H20" s="724"/>
      <c r="I20" s="333"/>
      <c r="J20" s="334"/>
      <c r="K20" s="334"/>
      <c r="L20" s="334"/>
      <c r="M20" s="334"/>
      <c r="N20" s="334"/>
      <c r="O20" s="334"/>
      <c r="P20" s="334"/>
      <c r="Q20" s="335"/>
      <c r="R20" s="647" t="s">
        <v>539</v>
      </c>
      <c r="S20" s="648"/>
      <c r="T20" s="648"/>
      <c r="U20" s="648"/>
      <c r="V20" s="648"/>
      <c r="W20" s="648"/>
      <c r="X20" s="648"/>
      <c r="Y20" s="648"/>
      <c r="Z20" s="648"/>
      <c r="AA20" s="648"/>
      <c r="AB20" s="649"/>
      <c r="AC20" s="300"/>
      <c r="AH20" s="21"/>
      <c r="AI20" s="21"/>
      <c r="AJ20" s="21"/>
      <c r="BB20" s="2"/>
      <c r="BC20" s="2"/>
      <c r="BD20" s="2"/>
      <c r="BF20" s="2"/>
      <c r="BJ20" s="1"/>
      <c r="BK20" s="1"/>
      <c r="BL20" s="1"/>
      <c r="BM20" s="1"/>
      <c r="BN20" s="1"/>
    </row>
    <row r="21" spans="2:66" ht="14.25" customHeight="1" x14ac:dyDescent="0.15">
      <c r="B21" s="306"/>
      <c r="C21" s="647" t="s">
        <v>518</v>
      </c>
      <c r="D21" s="648"/>
      <c r="E21" s="648"/>
      <c r="F21" s="648"/>
      <c r="G21" s="648"/>
      <c r="H21" s="649"/>
      <c r="I21" s="653" t="s">
        <v>70</v>
      </c>
      <c r="J21" s="681" t="s">
        <v>312</v>
      </c>
      <c r="K21" s="681"/>
      <c r="L21" s="336"/>
      <c r="M21" s="337"/>
      <c r="N21" s="678" t="s">
        <v>85</v>
      </c>
      <c r="O21" s="655" t="s">
        <v>313</v>
      </c>
      <c r="P21" s="655"/>
      <c r="Q21" s="313"/>
      <c r="R21" s="664"/>
      <c r="S21" s="665"/>
      <c r="T21" s="665"/>
      <c r="U21" s="665"/>
      <c r="V21" s="665"/>
      <c r="W21" s="665"/>
      <c r="X21" s="665"/>
      <c r="Y21" s="665"/>
      <c r="Z21" s="665"/>
      <c r="AA21" s="665"/>
      <c r="AB21" s="666"/>
      <c r="AC21" s="730"/>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x14ac:dyDescent="0.15">
      <c r="B22" s="306"/>
      <c r="C22" s="650"/>
      <c r="D22" s="651"/>
      <c r="E22" s="651"/>
      <c r="F22" s="651"/>
      <c r="G22" s="651"/>
      <c r="H22" s="652"/>
      <c r="I22" s="654"/>
      <c r="J22" s="715"/>
      <c r="K22" s="715"/>
      <c r="L22" s="331"/>
      <c r="M22" s="332"/>
      <c r="N22" s="679"/>
      <c r="O22" s="656"/>
      <c r="P22" s="656"/>
      <c r="Q22" s="316"/>
      <c r="R22" s="664"/>
      <c r="S22" s="665"/>
      <c r="T22" s="665"/>
      <c r="U22" s="665"/>
      <c r="V22" s="665"/>
      <c r="W22" s="665"/>
      <c r="X22" s="665"/>
      <c r="Y22" s="665"/>
      <c r="Z22" s="665"/>
      <c r="AA22" s="665"/>
      <c r="AB22" s="666"/>
      <c r="AC22" s="732"/>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x14ac:dyDescent="0.15">
      <c r="B23" s="306"/>
      <c r="C23" s="647" t="s">
        <v>519</v>
      </c>
      <c r="D23" s="648"/>
      <c r="E23" s="648"/>
      <c r="F23" s="648"/>
      <c r="G23" s="648"/>
      <c r="H23" s="649"/>
      <c r="I23" s="653" t="s">
        <v>70</v>
      </c>
      <c r="J23" s="681" t="s">
        <v>312</v>
      </c>
      <c r="K23" s="681"/>
      <c r="L23" s="336"/>
      <c r="M23" s="337"/>
      <c r="N23" s="678" t="s">
        <v>85</v>
      </c>
      <c r="O23" s="655" t="s">
        <v>313</v>
      </c>
      <c r="P23" s="655"/>
      <c r="Q23" s="313"/>
      <c r="R23" s="664"/>
      <c r="S23" s="665"/>
      <c r="T23" s="665"/>
      <c r="U23" s="665"/>
      <c r="V23" s="665"/>
      <c r="W23" s="665"/>
      <c r="X23" s="665"/>
      <c r="Y23" s="665"/>
      <c r="Z23" s="665"/>
      <c r="AA23" s="665"/>
      <c r="AB23" s="666"/>
      <c r="AC23" s="730"/>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x14ac:dyDescent="0.15">
      <c r="B24" s="307"/>
      <c r="C24" s="650"/>
      <c r="D24" s="651"/>
      <c r="E24" s="651"/>
      <c r="F24" s="651"/>
      <c r="G24" s="651"/>
      <c r="H24" s="652"/>
      <c r="I24" s="654"/>
      <c r="J24" s="715"/>
      <c r="K24" s="715"/>
      <c r="L24" s="331"/>
      <c r="M24" s="332"/>
      <c r="N24" s="679"/>
      <c r="O24" s="656"/>
      <c r="P24" s="656"/>
      <c r="Q24" s="316"/>
      <c r="R24" s="650"/>
      <c r="S24" s="651"/>
      <c r="T24" s="651"/>
      <c r="U24" s="651"/>
      <c r="V24" s="651"/>
      <c r="W24" s="651"/>
      <c r="X24" s="651"/>
      <c r="Y24" s="651"/>
      <c r="Z24" s="651"/>
      <c r="AA24" s="651"/>
      <c r="AB24" s="652"/>
      <c r="AC24" s="732"/>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x14ac:dyDescent="0.15">
      <c r="B25" s="306" t="s">
        <v>555</v>
      </c>
      <c r="C25" s="308"/>
      <c r="D25" s="308"/>
      <c r="E25" s="308"/>
      <c r="F25" s="308"/>
      <c r="G25" s="308"/>
      <c r="H25" s="309"/>
      <c r="I25" s="317"/>
      <c r="J25" s="315"/>
      <c r="K25" s="315"/>
      <c r="L25" s="312"/>
      <c r="M25" s="312"/>
      <c r="N25" s="315"/>
      <c r="O25" s="315"/>
      <c r="P25" s="315"/>
      <c r="Q25" s="315"/>
      <c r="R25" s="647" t="s">
        <v>538</v>
      </c>
      <c r="S25" s="648"/>
      <c r="T25" s="648"/>
      <c r="U25" s="648"/>
      <c r="V25" s="648"/>
      <c r="W25" s="648"/>
      <c r="X25" s="648"/>
      <c r="Y25" s="648"/>
      <c r="Z25" s="648"/>
      <c r="AA25" s="648"/>
      <c r="AB25" s="649"/>
      <c r="AC25" s="288"/>
      <c r="AH25" s="21"/>
      <c r="AI25" s="21"/>
      <c r="AJ25" s="21"/>
      <c r="BB25" s="2"/>
      <c r="BC25" s="2"/>
      <c r="BD25" s="2"/>
      <c r="BF25" s="2"/>
      <c r="BJ25" s="1"/>
      <c r="BK25" s="1"/>
      <c r="BL25" s="1"/>
      <c r="BM25" s="1"/>
      <c r="BN25" s="1"/>
    </row>
    <row r="26" spans="2:66" ht="14.25" customHeight="1" x14ac:dyDescent="0.15">
      <c r="B26" s="306"/>
      <c r="C26" s="647" t="s">
        <v>520</v>
      </c>
      <c r="D26" s="648"/>
      <c r="E26" s="648"/>
      <c r="F26" s="648"/>
      <c r="G26" s="648"/>
      <c r="H26" s="649"/>
      <c r="I26" s="653" t="s">
        <v>70</v>
      </c>
      <c r="J26" s="681" t="s">
        <v>312</v>
      </c>
      <c r="K26" s="681"/>
      <c r="L26" s="336"/>
      <c r="M26" s="337"/>
      <c r="N26" s="678" t="s">
        <v>85</v>
      </c>
      <c r="O26" s="655" t="s">
        <v>313</v>
      </c>
      <c r="P26" s="655"/>
      <c r="Q26" s="313"/>
      <c r="R26" s="664"/>
      <c r="S26" s="665"/>
      <c r="T26" s="665"/>
      <c r="U26" s="665"/>
      <c r="V26" s="665"/>
      <c r="W26" s="665"/>
      <c r="X26" s="665"/>
      <c r="Y26" s="665"/>
      <c r="Z26" s="665"/>
      <c r="AA26" s="665"/>
      <c r="AB26" s="666"/>
      <c r="AC26" s="730"/>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x14ac:dyDescent="0.15">
      <c r="B27" s="306"/>
      <c r="C27" s="650"/>
      <c r="D27" s="651"/>
      <c r="E27" s="651"/>
      <c r="F27" s="651"/>
      <c r="G27" s="651"/>
      <c r="H27" s="652"/>
      <c r="I27" s="654"/>
      <c r="J27" s="715"/>
      <c r="K27" s="715"/>
      <c r="L27" s="331"/>
      <c r="M27" s="332"/>
      <c r="N27" s="679"/>
      <c r="O27" s="656"/>
      <c r="P27" s="656"/>
      <c r="Q27" s="316"/>
      <c r="R27" s="664"/>
      <c r="S27" s="665"/>
      <c r="T27" s="665"/>
      <c r="U27" s="665"/>
      <c r="V27" s="665"/>
      <c r="W27" s="665"/>
      <c r="X27" s="665"/>
      <c r="Y27" s="665"/>
      <c r="Z27" s="665"/>
      <c r="AA27" s="665"/>
      <c r="AB27" s="666"/>
      <c r="AC27" s="732"/>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x14ac:dyDescent="0.15">
      <c r="B28" s="306"/>
      <c r="C28" s="647" t="s">
        <v>521</v>
      </c>
      <c r="D28" s="648"/>
      <c r="E28" s="648"/>
      <c r="F28" s="648"/>
      <c r="G28" s="648"/>
      <c r="H28" s="649"/>
      <c r="I28" s="653" t="s">
        <v>70</v>
      </c>
      <c r="J28" s="681" t="s">
        <v>312</v>
      </c>
      <c r="K28" s="681"/>
      <c r="L28" s="336"/>
      <c r="M28" s="337"/>
      <c r="N28" s="678" t="s">
        <v>85</v>
      </c>
      <c r="O28" s="655" t="s">
        <v>313</v>
      </c>
      <c r="P28" s="655"/>
      <c r="Q28" s="313"/>
      <c r="R28" s="664"/>
      <c r="S28" s="665"/>
      <c r="T28" s="665"/>
      <c r="U28" s="665"/>
      <c r="V28" s="665"/>
      <c r="W28" s="665"/>
      <c r="X28" s="665"/>
      <c r="Y28" s="665"/>
      <c r="Z28" s="665"/>
      <c r="AA28" s="665"/>
      <c r="AB28" s="666"/>
      <c r="AC28" s="730"/>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x14ac:dyDescent="0.15">
      <c r="B29" s="306"/>
      <c r="C29" s="650"/>
      <c r="D29" s="651"/>
      <c r="E29" s="651"/>
      <c r="F29" s="651"/>
      <c r="G29" s="651"/>
      <c r="H29" s="652"/>
      <c r="I29" s="654"/>
      <c r="J29" s="715"/>
      <c r="K29" s="715"/>
      <c r="L29" s="331"/>
      <c r="M29" s="332"/>
      <c r="N29" s="679"/>
      <c r="O29" s="656"/>
      <c r="P29" s="656"/>
      <c r="Q29" s="316"/>
      <c r="R29" s="664"/>
      <c r="S29" s="665"/>
      <c r="T29" s="665"/>
      <c r="U29" s="665"/>
      <c r="V29" s="665"/>
      <c r="W29" s="665"/>
      <c r="X29" s="665"/>
      <c r="Y29" s="665"/>
      <c r="Z29" s="665"/>
      <c r="AA29" s="665"/>
      <c r="AB29" s="666"/>
      <c r="AC29" s="732"/>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x14ac:dyDescent="0.15">
      <c r="B30" s="306"/>
      <c r="C30" s="647" t="s">
        <v>530</v>
      </c>
      <c r="D30" s="648"/>
      <c r="E30" s="648"/>
      <c r="F30" s="648"/>
      <c r="G30" s="648"/>
      <c r="H30" s="649"/>
      <c r="I30" s="653" t="s">
        <v>70</v>
      </c>
      <c r="J30" s="681" t="s">
        <v>312</v>
      </c>
      <c r="K30" s="681"/>
      <c r="L30" s="336"/>
      <c r="M30" s="337"/>
      <c r="N30" s="678" t="s">
        <v>85</v>
      </c>
      <c r="O30" s="655" t="s">
        <v>313</v>
      </c>
      <c r="P30" s="655"/>
      <c r="Q30" s="313"/>
      <c r="R30" s="664"/>
      <c r="S30" s="665"/>
      <c r="T30" s="665"/>
      <c r="U30" s="665"/>
      <c r="V30" s="665"/>
      <c r="W30" s="665"/>
      <c r="X30" s="665"/>
      <c r="Y30" s="665"/>
      <c r="Z30" s="665"/>
      <c r="AA30" s="665"/>
      <c r="AB30" s="666"/>
      <c r="AC30" s="730"/>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x14ac:dyDescent="0.2">
      <c r="B31" s="307"/>
      <c r="C31" s="650"/>
      <c r="D31" s="651"/>
      <c r="E31" s="651"/>
      <c r="F31" s="651"/>
      <c r="G31" s="651"/>
      <c r="H31" s="652"/>
      <c r="I31" s="728"/>
      <c r="J31" s="729"/>
      <c r="K31" s="729"/>
      <c r="L31" s="338"/>
      <c r="M31" s="339"/>
      <c r="N31" s="718"/>
      <c r="O31" s="717"/>
      <c r="P31" s="717"/>
      <c r="Q31" s="327"/>
      <c r="R31" s="719"/>
      <c r="S31" s="720"/>
      <c r="T31" s="720"/>
      <c r="U31" s="720"/>
      <c r="V31" s="720"/>
      <c r="W31" s="720"/>
      <c r="X31" s="720"/>
      <c r="Y31" s="720"/>
      <c r="Z31" s="720"/>
      <c r="AA31" s="720"/>
      <c r="AB31" s="721"/>
      <c r="AC31" s="731"/>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x14ac:dyDescent="0.2">
      <c r="B32" s="765" t="s">
        <v>77</v>
      </c>
      <c r="C32" s="399"/>
      <c r="D32" s="456"/>
      <c r="E32" s="456"/>
      <c r="F32" s="456"/>
      <c r="G32" s="456"/>
      <c r="H32" s="456"/>
      <c r="I32" s="645" t="s">
        <v>78</v>
      </c>
      <c r="J32" s="612"/>
      <c r="K32" s="612"/>
      <c r="L32" s="612"/>
      <c r="M32" s="612"/>
      <c r="N32" s="612"/>
      <c r="O32" s="612"/>
      <c r="P32" s="612"/>
      <c r="Q32" s="646"/>
      <c r="R32" s="645" t="s">
        <v>79</v>
      </c>
      <c r="S32" s="612"/>
      <c r="T32" s="612"/>
      <c r="U32" s="612"/>
      <c r="V32" s="612"/>
      <c r="W32" s="612"/>
      <c r="X32" s="612"/>
      <c r="Y32" s="612"/>
      <c r="Z32" s="612"/>
      <c r="AA32" s="612"/>
      <c r="AB32" s="646"/>
      <c r="AC32" s="22" t="s">
        <v>80</v>
      </c>
      <c r="AH32" s="21" t="s">
        <v>81</v>
      </c>
      <c r="AI32" s="21"/>
      <c r="AJ32" s="21" t="s">
        <v>82</v>
      </c>
    </row>
    <row r="33" spans="2:66" ht="21" customHeight="1" thickBot="1" x14ac:dyDescent="0.2">
      <c r="B33" s="310" t="s">
        <v>550</v>
      </c>
      <c r="C33" s="278"/>
      <c r="D33" s="279"/>
      <c r="E33" s="279"/>
      <c r="F33" s="279"/>
      <c r="G33" s="279"/>
      <c r="H33" s="279"/>
      <c r="I33" s="280"/>
      <c r="J33" s="280"/>
      <c r="K33" s="280"/>
      <c r="L33" s="280"/>
      <c r="M33" s="280"/>
      <c r="N33" s="280"/>
      <c r="O33" s="280"/>
      <c r="P33" s="280"/>
      <c r="Q33" s="280"/>
      <c r="R33" s="281"/>
      <c r="S33" s="281"/>
      <c r="T33" s="281"/>
      <c r="U33" s="281"/>
      <c r="V33" s="281"/>
      <c r="W33" s="281"/>
      <c r="X33" s="281"/>
      <c r="Y33" s="281"/>
      <c r="Z33" s="281"/>
      <c r="AA33" s="281"/>
      <c r="AB33" s="281"/>
      <c r="AC33" s="282"/>
      <c r="BB33" s="2"/>
      <c r="BC33" s="2"/>
      <c r="BD33" s="2"/>
      <c r="BF33" s="2"/>
      <c r="BJ33" s="1"/>
      <c r="BK33" s="1"/>
      <c r="BL33" s="1"/>
      <c r="BM33" s="1"/>
      <c r="BN33" s="1"/>
    </row>
    <row r="34" spans="2:66" ht="21" customHeight="1" thickBot="1" x14ac:dyDescent="0.2">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400" t="s">
        <v>83</v>
      </c>
      <c r="C35" s="578"/>
      <c r="D35" s="427" t="s">
        <v>488</v>
      </c>
      <c r="E35" s="401"/>
      <c r="F35" s="401"/>
      <c r="G35" s="401"/>
      <c r="H35" s="428"/>
      <c r="I35" s="29"/>
      <c r="J35" s="30"/>
      <c r="K35" s="29"/>
      <c r="L35" s="29"/>
      <c r="M35" s="29"/>
      <c r="N35" s="29"/>
      <c r="O35" s="30"/>
      <c r="P35" s="30"/>
      <c r="Q35" s="31"/>
      <c r="R35" s="32"/>
      <c r="S35" s="33"/>
      <c r="T35" s="33"/>
      <c r="U35" s="33"/>
      <c r="V35" s="33"/>
      <c r="W35" s="33"/>
      <c r="X35" s="33"/>
      <c r="Y35" s="33"/>
      <c r="Z35" s="33"/>
      <c r="AA35" s="33"/>
      <c r="AB35" s="33"/>
      <c r="AC35" s="469"/>
      <c r="AP35" s="6"/>
      <c r="AQ35" s="9"/>
    </row>
    <row r="36" spans="2:66" ht="24" customHeight="1" x14ac:dyDescent="0.15">
      <c r="B36" s="396"/>
      <c r="C36" s="397"/>
      <c r="D36" s="365"/>
      <c r="E36" s="366"/>
      <c r="F36" s="366"/>
      <c r="G36" s="366"/>
      <c r="H36" s="367"/>
      <c r="I36" s="50" t="s">
        <v>429</v>
      </c>
      <c r="J36" s="375" t="s">
        <v>481</v>
      </c>
      <c r="K36" s="375"/>
      <c r="L36" s="375"/>
      <c r="M36" s="375"/>
      <c r="N36" s="375"/>
      <c r="O36" s="375"/>
      <c r="P36" s="375"/>
      <c r="Q36" s="376"/>
      <c r="R36" s="40" t="s">
        <v>419</v>
      </c>
      <c r="S36" s="629" t="s">
        <v>86</v>
      </c>
      <c r="T36" s="629"/>
      <c r="U36" s="629"/>
      <c r="V36" s="629"/>
      <c r="W36" s="629"/>
      <c r="X36" s="629"/>
      <c r="Y36" s="629"/>
      <c r="Z36" s="629"/>
      <c r="AA36" s="629"/>
      <c r="AB36" s="630"/>
      <c r="AC36" s="467"/>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x14ac:dyDescent="0.15">
      <c r="B37" s="396"/>
      <c r="C37" s="397"/>
      <c r="D37" s="365"/>
      <c r="E37" s="366"/>
      <c r="F37" s="366"/>
      <c r="G37" s="366"/>
      <c r="H37" s="367"/>
      <c r="I37" s="47"/>
      <c r="J37" s="37"/>
      <c r="K37" s="38"/>
      <c r="L37" s="38"/>
      <c r="M37" s="38"/>
      <c r="N37" s="38"/>
      <c r="O37" s="37"/>
      <c r="P37" s="37"/>
      <c r="Q37" s="39"/>
      <c r="R37" s="48"/>
      <c r="S37" s="49"/>
      <c r="T37" s="49"/>
      <c r="U37" s="49"/>
      <c r="V37" s="49"/>
      <c r="W37" s="49"/>
      <c r="X37" s="49"/>
      <c r="Y37" s="49"/>
      <c r="Z37" s="49"/>
      <c r="AA37" s="49"/>
      <c r="AB37" s="49"/>
      <c r="AC37" s="467"/>
      <c r="AE37" s="1" t="str">
        <f>+I38</f>
        <v>□</v>
      </c>
      <c r="AF37" s="1" t="str">
        <f>+R38</f>
        <v>□</v>
      </c>
      <c r="AL37" s="37"/>
      <c r="AM37" s="43" t="s">
        <v>105</v>
      </c>
      <c r="AN37" s="43" t="s">
        <v>66</v>
      </c>
      <c r="AO37" s="43" t="s">
        <v>67</v>
      </c>
      <c r="AP37" s="45" t="s">
        <v>92</v>
      </c>
      <c r="AQ37" s="45" t="s">
        <v>68</v>
      </c>
    </row>
    <row r="38" spans="2:66" ht="18" customHeight="1" x14ac:dyDescent="0.15">
      <c r="B38" s="396"/>
      <c r="C38" s="397"/>
      <c r="D38" s="365"/>
      <c r="E38" s="366"/>
      <c r="F38" s="366"/>
      <c r="G38" s="366"/>
      <c r="H38" s="367"/>
      <c r="I38" s="50" t="s">
        <v>429</v>
      </c>
      <c r="J38" s="521" t="s">
        <v>601</v>
      </c>
      <c r="K38" s="521"/>
      <c r="L38" s="521"/>
      <c r="M38" s="521"/>
      <c r="N38" s="521"/>
      <c r="O38" s="521"/>
      <c r="P38" s="521"/>
      <c r="Q38" s="522"/>
      <c r="R38" s="40" t="s">
        <v>419</v>
      </c>
      <c r="S38" s="311" t="s">
        <v>95</v>
      </c>
      <c r="T38" s="49"/>
      <c r="U38" s="49"/>
      <c r="V38" s="49"/>
      <c r="W38" s="49"/>
      <c r="X38" s="49"/>
      <c r="Y38" s="49"/>
      <c r="Z38" s="49"/>
      <c r="AA38" s="49"/>
      <c r="AB38" s="49"/>
      <c r="AC38" s="467"/>
      <c r="AE38" s="1" t="str">
        <f>+I39</f>
        <v>□</v>
      </c>
      <c r="AF38" s="1" t="str">
        <f>+R39</f>
        <v>□</v>
      </c>
      <c r="AL38" s="37"/>
      <c r="AM38" s="138"/>
      <c r="AN38" s="138"/>
      <c r="AO38" s="138"/>
      <c r="AP38" s="138"/>
      <c r="AQ38" s="138"/>
      <c r="AR38" s="138"/>
      <c r="AS38" s="9"/>
    </row>
    <row r="39" spans="2:66" ht="18" customHeight="1" x14ac:dyDescent="0.15">
      <c r="B39" s="396"/>
      <c r="C39" s="397"/>
      <c r="D39" s="365"/>
      <c r="E39" s="366"/>
      <c r="F39" s="366"/>
      <c r="G39" s="366"/>
      <c r="H39" s="367"/>
      <c r="I39" s="50" t="s">
        <v>429</v>
      </c>
      <c r="J39" s="521" t="s">
        <v>602</v>
      </c>
      <c r="K39" s="521"/>
      <c r="L39" s="521"/>
      <c r="M39" s="521"/>
      <c r="N39" s="521"/>
      <c r="O39" s="521"/>
      <c r="P39" s="521"/>
      <c r="Q39" s="522"/>
      <c r="R39" s="40" t="s">
        <v>419</v>
      </c>
      <c r="S39" s="311" t="s">
        <v>603</v>
      </c>
      <c r="T39" s="49"/>
      <c r="U39" s="49"/>
      <c r="V39" s="49"/>
      <c r="W39" s="49"/>
      <c r="X39" s="49"/>
      <c r="Y39" s="49"/>
      <c r="Z39" s="49"/>
      <c r="AA39" s="49"/>
      <c r="AB39" s="49"/>
      <c r="AC39" s="467"/>
      <c r="AF39" s="1">
        <f>+R40</f>
        <v>0</v>
      </c>
      <c r="AL39" s="37"/>
      <c r="AM39" s="44"/>
      <c r="AN39" s="44"/>
      <c r="AO39" s="44"/>
      <c r="AP39" s="44"/>
      <c r="AQ39" s="61"/>
      <c r="AR39" s="61"/>
      <c r="AS39" s="9"/>
    </row>
    <row r="40" spans="2:66" ht="18" customHeight="1" x14ac:dyDescent="0.15">
      <c r="B40" s="396"/>
      <c r="C40" s="397"/>
      <c r="D40" s="365"/>
      <c r="E40" s="366"/>
      <c r="F40" s="366"/>
      <c r="G40" s="366"/>
      <c r="H40" s="367"/>
      <c r="I40" s="54"/>
      <c r="J40" s="51"/>
      <c r="K40" s="55"/>
      <c r="L40" s="51"/>
      <c r="M40" s="51"/>
      <c r="N40" s="51"/>
      <c r="O40" s="51"/>
      <c r="P40" s="51"/>
      <c r="Q40" s="52"/>
      <c r="R40" s="48"/>
      <c r="S40" s="97"/>
      <c r="T40" s="97"/>
      <c r="U40" s="97"/>
      <c r="V40" s="97"/>
      <c r="W40" s="49"/>
      <c r="X40" s="49"/>
      <c r="Y40" s="49"/>
      <c r="Z40" s="49"/>
      <c r="AA40" s="49"/>
      <c r="AB40" s="49"/>
      <c r="AC40" s="467"/>
    </row>
    <row r="41" spans="2:66" ht="23.25" customHeight="1" x14ac:dyDescent="0.15">
      <c r="B41" s="396"/>
      <c r="C41" s="397"/>
      <c r="D41" s="365"/>
      <c r="E41" s="366"/>
      <c r="F41" s="366"/>
      <c r="G41" s="366"/>
      <c r="H41" s="367"/>
      <c r="I41" s="38"/>
      <c r="J41" s="37"/>
      <c r="K41" s="38"/>
      <c r="L41" s="38"/>
      <c r="M41" s="38"/>
      <c r="N41" s="38"/>
      <c r="O41" s="37"/>
      <c r="P41" s="37"/>
      <c r="Q41" s="39"/>
      <c r="R41" s="56"/>
      <c r="S41" s="49"/>
      <c r="T41" s="49"/>
      <c r="U41" s="49"/>
      <c r="V41" s="49"/>
      <c r="W41" s="49"/>
      <c r="X41" s="49"/>
      <c r="Y41" s="49"/>
      <c r="Z41" s="49"/>
      <c r="AA41" s="49"/>
      <c r="AB41" s="49"/>
      <c r="AC41" s="467"/>
      <c r="AL41" s="37"/>
      <c r="AM41" s="44"/>
      <c r="AN41" s="44"/>
      <c r="AO41" s="44"/>
      <c r="AP41" s="44"/>
      <c r="AQ41" s="61"/>
      <c r="BG41" s="1"/>
      <c r="BH41" s="1"/>
      <c r="BI41" s="1"/>
      <c r="BJ41" s="1"/>
      <c r="BK41" s="1"/>
      <c r="BL41" s="1"/>
      <c r="BM41" s="1"/>
      <c r="BN41" s="1"/>
    </row>
    <row r="42" spans="2:66" ht="20.100000000000001" customHeight="1" x14ac:dyDescent="0.15">
      <c r="B42" s="396"/>
      <c r="C42" s="397"/>
      <c r="D42" s="71"/>
      <c r="E42" s="550" t="s">
        <v>594</v>
      </c>
      <c r="F42" s="371"/>
      <c r="G42" s="371"/>
      <c r="H42" s="551"/>
      <c r="I42" s="186"/>
      <c r="J42" s="382"/>
      <c r="K42" s="382"/>
      <c r="L42" s="382"/>
      <c r="M42" s="94"/>
      <c r="N42" s="95"/>
      <c r="O42" s="95"/>
      <c r="P42" s="95"/>
      <c r="Q42" s="96"/>
      <c r="R42" s="266" t="s">
        <v>429</v>
      </c>
      <c r="S42" s="746" t="s">
        <v>475</v>
      </c>
      <c r="T42" s="746"/>
      <c r="U42" s="746"/>
      <c r="V42" s="265" t="s">
        <v>419</v>
      </c>
      <c r="W42" s="746" t="s">
        <v>474</v>
      </c>
      <c r="X42" s="746"/>
      <c r="Y42" s="746"/>
      <c r="Z42" s="264"/>
      <c r="AA42" s="264"/>
      <c r="AB42" s="263"/>
      <c r="AC42" s="77"/>
      <c r="AE42" s="9" t="str">
        <f t="shared" ref="AE42:AE47" si="0">+R42</f>
        <v>□</v>
      </c>
      <c r="AF42" s="9" t="str">
        <f t="shared" ref="AF42:AF47" si="1">+V42</f>
        <v>□</v>
      </c>
      <c r="AG42" s="260" t="s">
        <v>480</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396"/>
      <c r="C43" s="397"/>
      <c r="D43" s="71"/>
      <c r="E43" s="550" t="s">
        <v>595</v>
      </c>
      <c r="F43" s="371"/>
      <c r="G43" s="371"/>
      <c r="H43" s="551"/>
      <c r="I43" s="186"/>
      <c r="J43" s="207"/>
      <c r="K43" s="207"/>
      <c r="L43" s="207"/>
      <c r="M43" s="94"/>
      <c r="N43" s="207"/>
      <c r="O43" s="207"/>
      <c r="P43" s="207"/>
      <c r="Q43" s="208"/>
      <c r="R43" s="266" t="s">
        <v>429</v>
      </c>
      <c r="S43" s="746" t="s">
        <v>475</v>
      </c>
      <c r="T43" s="746"/>
      <c r="U43" s="746"/>
      <c r="V43" s="265" t="s">
        <v>419</v>
      </c>
      <c r="W43" s="746" t="s">
        <v>474</v>
      </c>
      <c r="X43" s="746"/>
      <c r="Y43" s="746"/>
      <c r="Z43" s="264"/>
      <c r="AA43" s="264"/>
      <c r="AB43" s="263"/>
      <c r="AC43" s="77"/>
      <c r="AE43" s="9" t="str">
        <f t="shared" si="0"/>
        <v>□</v>
      </c>
      <c r="AF43" s="9" t="str">
        <f t="shared" si="1"/>
        <v>□</v>
      </c>
      <c r="AG43" s="260" t="s">
        <v>479</v>
      </c>
      <c r="AJ43" s="43" t="str">
        <f t="shared" si="2"/>
        <v>■未答</v>
      </c>
      <c r="BG43" s="1"/>
      <c r="BH43" s="1"/>
      <c r="BI43" s="1"/>
      <c r="BJ43" s="1"/>
      <c r="BK43" s="1"/>
      <c r="BL43" s="1"/>
      <c r="BM43" s="1"/>
      <c r="BN43" s="1"/>
    </row>
    <row r="44" spans="2:66" ht="27.95" customHeight="1" x14ac:dyDescent="0.15">
      <c r="B44" s="396"/>
      <c r="C44" s="397"/>
      <c r="D44" s="71"/>
      <c r="E44" s="550" t="s">
        <v>596</v>
      </c>
      <c r="F44" s="371"/>
      <c r="G44" s="371"/>
      <c r="H44" s="551"/>
      <c r="I44" s="186"/>
      <c r="J44" s="207"/>
      <c r="K44" s="207"/>
      <c r="L44" s="207"/>
      <c r="M44" s="94"/>
      <c r="N44" s="207"/>
      <c r="O44" s="207"/>
      <c r="P44" s="207"/>
      <c r="Q44" s="208"/>
      <c r="R44" s="266" t="s">
        <v>429</v>
      </c>
      <c r="S44" s="746" t="s">
        <v>475</v>
      </c>
      <c r="T44" s="746"/>
      <c r="U44" s="746"/>
      <c r="V44" s="265" t="s">
        <v>419</v>
      </c>
      <c r="W44" s="746" t="s">
        <v>474</v>
      </c>
      <c r="X44" s="746"/>
      <c r="Y44" s="746"/>
      <c r="Z44" s="264"/>
      <c r="AA44" s="264"/>
      <c r="AB44" s="263"/>
      <c r="AC44" s="77"/>
      <c r="AE44" s="9" t="str">
        <f t="shared" si="0"/>
        <v>□</v>
      </c>
      <c r="AF44" s="9" t="str">
        <f t="shared" si="1"/>
        <v>□</v>
      </c>
      <c r="AG44" s="260" t="s">
        <v>478</v>
      </c>
      <c r="AJ44" s="43" t="str">
        <f t="shared" si="2"/>
        <v>■未答</v>
      </c>
      <c r="BG44" s="1"/>
      <c r="BH44" s="1"/>
      <c r="BI44" s="1"/>
      <c r="BJ44" s="1"/>
      <c r="BK44" s="1"/>
      <c r="BL44" s="1"/>
      <c r="BM44" s="1"/>
      <c r="BN44" s="1"/>
    </row>
    <row r="45" spans="2:66" ht="20.100000000000001" customHeight="1" x14ac:dyDescent="0.15">
      <c r="B45" s="396"/>
      <c r="C45" s="397"/>
      <c r="D45" s="71"/>
      <c r="E45" s="550" t="s">
        <v>597</v>
      </c>
      <c r="F45" s="371"/>
      <c r="G45" s="371"/>
      <c r="H45" s="551"/>
      <c r="I45" s="186"/>
      <c r="J45" s="207"/>
      <c r="K45" s="211"/>
      <c r="L45" s="207"/>
      <c r="M45" s="94"/>
      <c r="N45" s="207"/>
      <c r="O45" s="207"/>
      <c r="P45" s="207"/>
      <c r="Q45" s="208"/>
      <c r="R45" s="266" t="s">
        <v>429</v>
      </c>
      <c r="S45" s="746" t="s">
        <v>475</v>
      </c>
      <c r="T45" s="746"/>
      <c r="U45" s="746"/>
      <c r="V45" s="265" t="s">
        <v>419</v>
      </c>
      <c r="W45" s="746" t="s">
        <v>474</v>
      </c>
      <c r="X45" s="746"/>
      <c r="Y45" s="746"/>
      <c r="Z45" s="264"/>
      <c r="AA45" s="264"/>
      <c r="AB45" s="263"/>
      <c r="AC45" s="77"/>
      <c r="AE45" s="9" t="str">
        <f t="shared" si="0"/>
        <v>□</v>
      </c>
      <c r="AF45" s="9" t="str">
        <f t="shared" si="1"/>
        <v>□</v>
      </c>
      <c r="AG45" s="260" t="s">
        <v>477</v>
      </c>
      <c r="AI45" s="44"/>
      <c r="AJ45" s="43" t="str">
        <f t="shared" si="2"/>
        <v>■未答</v>
      </c>
      <c r="BG45" s="1"/>
      <c r="BH45" s="1"/>
      <c r="BI45" s="1"/>
      <c r="BJ45" s="1"/>
      <c r="BK45" s="1"/>
      <c r="BL45" s="1"/>
      <c r="BM45" s="1"/>
      <c r="BN45" s="1"/>
    </row>
    <row r="46" spans="2:66" ht="20.100000000000001" customHeight="1" x14ac:dyDescent="0.15">
      <c r="B46" s="396"/>
      <c r="C46" s="397"/>
      <c r="D46" s="71"/>
      <c r="E46" s="550" t="s">
        <v>598</v>
      </c>
      <c r="F46" s="371"/>
      <c r="G46" s="371"/>
      <c r="H46" s="551"/>
      <c r="I46" s="186"/>
      <c r="J46" s="207"/>
      <c r="K46" s="211"/>
      <c r="L46" s="207"/>
      <c r="M46" s="94"/>
      <c r="N46" s="207"/>
      <c r="O46" s="207"/>
      <c r="P46" s="207"/>
      <c r="Q46" s="208"/>
      <c r="R46" s="266" t="s">
        <v>429</v>
      </c>
      <c r="S46" s="746" t="s">
        <v>475</v>
      </c>
      <c r="T46" s="746"/>
      <c r="U46" s="746"/>
      <c r="V46" s="265" t="s">
        <v>419</v>
      </c>
      <c r="W46" s="746" t="s">
        <v>474</v>
      </c>
      <c r="X46" s="746"/>
      <c r="Y46" s="746"/>
      <c r="Z46" s="264"/>
      <c r="AA46" s="264"/>
      <c r="AB46" s="263"/>
      <c r="AC46" s="77"/>
      <c r="AE46" s="9" t="str">
        <f t="shared" si="0"/>
        <v>□</v>
      </c>
      <c r="AF46" s="9" t="str">
        <f t="shared" si="1"/>
        <v>□</v>
      </c>
      <c r="AG46" s="260" t="s">
        <v>476</v>
      </c>
      <c r="AI46" s="44"/>
      <c r="AJ46" s="43" t="str">
        <f t="shared" si="2"/>
        <v>■未答</v>
      </c>
      <c r="BG46" s="1"/>
      <c r="BH46" s="1"/>
      <c r="BI46" s="1"/>
      <c r="BJ46" s="1"/>
      <c r="BK46" s="1"/>
      <c r="BL46" s="1"/>
      <c r="BM46" s="1"/>
      <c r="BN46" s="1"/>
    </row>
    <row r="47" spans="2:66" ht="36" customHeight="1" thickBot="1" x14ac:dyDescent="0.2">
      <c r="B47" s="396"/>
      <c r="C47" s="397"/>
      <c r="D47" s="71"/>
      <c r="E47" s="454" t="s">
        <v>599</v>
      </c>
      <c r="F47" s="362"/>
      <c r="G47" s="362"/>
      <c r="H47" s="640"/>
      <c r="I47" s="186"/>
      <c r="J47" s="95"/>
      <c r="K47" s="95"/>
      <c r="L47" s="95"/>
      <c r="M47" s="94"/>
      <c r="N47" s="95"/>
      <c r="O47" s="95"/>
      <c r="P47" s="95"/>
      <c r="Q47" s="96"/>
      <c r="R47" s="200" t="s">
        <v>429</v>
      </c>
      <c r="S47" s="764" t="s">
        <v>475</v>
      </c>
      <c r="T47" s="764"/>
      <c r="U47" s="764"/>
      <c r="V47" s="262" t="s">
        <v>419</v>
      </c>
      <c r="W47" s="764" t="s">
        <v>474</v>
      </c>
      <c r="X47" s="764"/>
      <c r="Y47" s="764"/>
      <c r="Z47" s="214"/>
      <c r="AA47" s="214"/>
      <c r="AB47" s="215"/>
      <c r="AC47" s="261"/>
      <c r="AE47" s="9" t="str">
        <f t="shared" si="0"/>
        <v>□</v>
      </c>
      <c r="AF47" s="9" t="str">
        <f t="shared" si="1"/>
        <v>□</v>
      </c>
      <c r="AG47" s="260" t="s">
        <v>473</v>
      </c>
      <c r="AI47" s="61"/>
      <c r="AJ47" s="43" t="str">
        <f t="shared" si="2"/>
        <v>■未答</v>
      </c>
      <c r="BG47" s="1"/>
      <c r="BH47" s="1"/>
      <c r="BI47" s="1"/>
      <c r="BJ47" s="1"/>
      <c r="BK47" s="1"/>
      <c r="BL47" s="1"/>
      <c r="BM47" s="1"/>
      <c r="BN47" s="1"/>
    </row>
    <row r="48" spans="2:66" ht="21.95" customHeight="1" x14ac:dyDescent="0.15">
      <c r="B48" s="400" t="s">
        <v>472</v>
      </c>
      <c r="C48" s="757"/>
      <c r="D48" s="427" t="s">
        <v>489</v>
      </c>
      <c r="E48" s="401"/>
      <c r="F48" s="401"/>
      <c r="G48" s="401"/>
      <c r="H48" s="428"/>
      <c r="I48" s="152" t="s">
        <v>429</v>
      </c>
      <c r="J48" s="30" t="s">
        <v>201</v>
      </c>
      <c r="K48" s="30"/>
      <c r="L48" s="30"/>
      <c r="M48" s="29"/>
      <c r="N48" s="29"/>
      <c r="O48" s="30"/>
      <c r="P48" s="30"/>
      <c r="Q48" s="31"/>
      <c r="R48" s="32"/>
      <c r="S48" s="33"/>
      <c r="T48" s="33"/>
      <c r="U48" s="33"/>
      <c r="V48" s="33"/>
      <c r="W48" s="33"/>
      <c r="X48" s="33"/>
      <c r="Y48" s="33"/>
      <c r="Z48" s="33"/>
      <c r="AA48" s="33"/>
      <c r="AB48" s="259" t="s">
        <v>110</v>
      </c>
      <c r="AC48" s="469"/>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x14ac:dyDescent="0.15">
      <c r="B49" s="396"/>
      <c r="C49" s="750"/>
      <c r="D49" s="365"/>
      <c r="E49" s="366"/>
      <c r="F49" s="366"/>
      <c r="G49" s="366"/>
      <c r="H49" s="367"/>
      <c r="I49" s="63" t="s">
        <v>429</v>
      </c>
      <c r="J49" s="37" t="s">
        <v>202</v>
      </c>
      <c r="K49" s="37"/>
      <c r="L49" s="37"/>
      <c r="M49" s="37"/>
      <c r="N49" s="37"/>
      <c r="O49" s="37"/>
      <c r="P49" s="37"/>
      <c r="Q49" s="39"/>
      <c r="R49" s="464" t="s">
        <v>203</v>
      </c>
      <c r="S49" s="465"/>
      <c r="T49" s="378"/>
      <c r="U49" s="378"/>
      <c r="V49" s="156" t="s">
        <v>471</v>
      </c>
      <c r="W49" s="378"/>
      <c r="X49" s="378"/>
      <c r="Y49" s="49"/>
      <c r="Z49" s="49"/>
      <c r="AA49" s="49"/>
      <c r="AB49" s="49"/>
      <c r="AC49" s="467"/>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x14ac:dyDescent="0.15">
      <c r="B50" s="396"/>
      <c r="C50" s="750"/>
      <c r="D50" s="35"/>
      <c r="E50" s="362" t="s">
        <v>470</v>
      </c>
      <c r="F50" s="363"/>
      <c r="G50" s="363"/>
      <c r="H50" s="364"/>
      <c r="I50" s="94"/>
      <c r="J50" s="37"/>
      <c r="K50" s="37"/>
      <c r="L50" s="37"/>
      <c r="M50" s="37"/>
      <c r="N50" s="37"/>
      <c r="O50" s="37"/>
      <c r="P50" s="37"/>
      <c r="Q50" s="39"/>
      <c r="R50" s="157"/>
      <c r="S50" s="97"/>
      <c r="T50" s="97"/>
      <c r="U50" s="97"/>
      <c r="V50" s="97"/>
      <c r="W50" s="412"/>
      <c r="X50" s="412"/>
      <c r="Y50" s="97"/>
      <c r="Z50" s="97"/>
      <c r="AA50" s="49"/>
      <c r="AB50" s="81"/>
      <c r="AC50" s="467"/>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396"/>
      <c r="C51" s="750"/>
      <c r="D51" s="35"/>
      <c r="E51" s="368"/>
      <c r="F51" s="369"/>
      <c r="G51" s="369"/>
      <c r="H51" s="370"/>
      <c r="I51" s="63" t="s">
        <v>419</v>
      </c>
      <c r="J51" s="375" t="s">
        <v>208</v>
      </c>
      <c r="K51" s="375"/>
      <c r="L51" s="375"/>
      <c r="M51" s="375"/>
      <c r="N51" s="375"/>
      <c r="O51" s="375"/>
      <c r="P51" s="375"/>
      <c r="Q51" s="376"/>
      <c r="R51" s="394" t="s">
        <v>209</v>
      </c>
      <c r="S51" s="395"/>
      <c r="T51" s="395"/>
      <c r="U51" s="395"/>
      <c r="V51" s="378"/>
      <c r="W51" s="378"/>
      <c r="X51" s="49" t="s">
        <v>427</v>
      </c>
      <c r="Y51" s="49"/>
      <c r="Z51" s="49"/>
      <c r="AA51" s="49"/>
      <c r="AB51" s="81"/>
      <c r="AC51" s="467"/>
      <c r="AE51" s="1" t="str">
        <f>+I52</f>
        <v>□</v>
      </c>
      <c r="AH51" s="159" t="s">
        <v>469</v>
      </c>
      <c r="BE51" s="1"/>
      <c r="BG51" s="1"/>
      <c r="BH51" s="1"/>
      <c r="BI51" s="1"/>
      <c r="BJ51" s="1"/>
      <c r="BK51" s="1"/>
      <c r="BL51" s="1"/>
      <c r="BM51" s="1"/>
      <c r="BN51" s="1"/>
    </row>
    <row r="52" spans="2:66" ht="21.95" customHeight="1" x14ac:dyDescent="0.15">
      <c r="B52" s="396"/>
      <c r="C52" s="750"/>
      <c r="D52" s="35"/>
      <c r="E52" s="371" t="s">
        <v>211</v>
      </c>
      <c r="F52" s="372"/>
      <c r="G52" s="372"/>
      <c r="H52" s="766"/>
      <c r="I52" s="63" t="s">
        <v>419</v>
      </c>
      <c r="J52" s="375" t="s">
        <v>212</v>
      </c>
      <c r="K52" s="375"/>
      <c r="L52" s="375"/>
      <c r="M52" s="375"/>
      <c r="N52" s="375"/>
      <c r="O52" s="375"/>
      <c r="P52" s="375"/>
      <c r="Q52" s="376"/>
      <c r="R52" s="394" t="s">
        <v>213</v>
      </c>
      <c r="S52" s="395"/>
      <c r="T52" s="395"/>
      <c r="U52" s="395"/>
      <c r="V52" s="378"/>
      <c r="W52" s="378"/>
      <c r="X52" s="49" t="s">
        <v>427</v>
      </c>
      <c r="Y52" s="97"/>
      <c r="Z52" s="97"/>
      <c r="AA52" s="49"/>
      <c r="AB52" s="81"/>
      <c r="AC52" s="467"/>
      <c r="AH52" s="160" t="s">
        <v>214</v>
      </c>
      <c r="AJ52" s="45" t="str">
        <f>IF(V52&gt;0,IF(V52&lt;195,"◆195未満","●適合"),"■未答")</f>
        <v>■未答</v>
      </c>
      <c r="BE52" s="1"/>
      <c r="BG52" s="1"/>
      <c r="BH52" s="1"/>
      <c r="BI52" s="1"/>
      <c r="BJ52" s="1"/>
      <c r="BK52" s="1"/>
      <c r="BL52" s="1"/>
      <c r="BM52" s="1"/>
      <c r="BN52" s="1"/>
    </row>
    <row r="53" spans="2:66" ht="20.100000000000001" customHeight="1" x14ac:dyDescent="0.15">
      <c r="B53" s="396"/>
      <c r="C53" s="750"/>
      <c r="D53" s="35"/>
      <c r="E53" s="362" t="s">
        <v>468</v>
      </c>
      <c r="F53" s="363"/>
      <c r="G53" s="363"/>
      <c r="H53" s="364"/>
      <c r="I53" s="37"/>
      <c r="J53" s="37"/>
      <c r="K53" s="37"/>
      <c r="L53" s="37"/>
      <c r="M53" s="37"/>
      <c r="N53" s="37"/>
      <c r="O53" s="37"/>
      <c r="P53" s="37"/>
      <c r="Q53" s="39"/>
      <c r="R53" s="56"/>
      <c r="S53" s="447" t="s">
        <v>216</v>
      </c>
      <c r="T53" s="447"/>
      <c r="U53" s="447"/>
      <c r="V53" s="447"/>
      <c r="W53" s="447"/>
      <c r="X53" s="447"/>
      <c r="Y53" s="446">
        <f>+V51*2+V52</f>
        <v>0</v>
      </c>
      <c r="Z53" s="446"/>
      <c r="AA53" s="49" t="s">
        <v>427</v>
      </c>
      <c r="AB53" s="49"/>
      <c r="AC53" s="467"/>
      <c r="AH53" s="160" t="s">
        <v>218</v>
      </c>
      <c r="AJ53" s="45" t="str">
        <f>IF(Y53&gt;0,IF(AND(Y53&gt;=550,Y53&lt;=650),"●適合","◆未達"),"■未答")</f>
        <v>■未答</v>
      </c>
      <c r="BE53" s="1"/>
      <c r="BG53" s="1"/>
      <c r="BH53" s="1"/>
      <c r="BI53" s="1"/>
      <c r="BJ53" s="1"/>
      <c r="BK53" s="1"/>
      <c r="BL53" s="1"/>
      <c r="BM53" s="1"/>
      <c r="BN53" s="1"/>
    </row>
    <row r="54" spans="2:66" ht="20.100000000000001" customHeight="1" x14ac:dyDescent="0.15">
      <c r="B54" s="396"/>
      <c r="C54" s="750"/>
      <c r="D54" s="35"/>
      <c r="E54" s="365"/>
      <c r="F54" s="366"/>
      <c r="G54" s="366"/>
      <c r="H54" s="367"/>
      <c r="I54" s="37"/>
      <c r="J54" s="37"/>
      <c r="K54" s="37"/>
      <c r="L54" s="37"/>
      <c r="M54" s="37"/>
      <c r="N54" s="37"/>
      <c r="O54" s="37"/>
      <c r="P54" s="37"/>
      <c r="Q54" s="39"/>
      <c r="R54" s="394" t="s">
        <v>219</v>
      </c>
      <c r="S54" s="395"/>
      <c r="T54" s="395"/>
      <c r="U54" s="395"/>
      <c r="V54" s="378"/>
      <c r="W54" s="378"/>
      <c r="X54" s="49" t="s">
        <v>427</v>
      </c>
      <c r="Y54" s="97"/>
      <c r="Z54" s="97"/>
      <c r="AA54" s="49"/>
      <c r="AB54" s="49"/>
      <c r="AC54" s="467"/>
      <c r="AH54" s="113" t="s">
        <v>220</v>
      </c>
      <c r="AJ54" s="45" t="str">
        <f>IF(V54&gt;0,IF(V54&gt;30,"◆30超過","●適合"),"■未答")</f>
        <v>■未答</v>
      </c>
      <c r="BE54" s="1"/>
      <c r="BG54" s="1"/>
      <c r="BH54" s="1"/>
      <c r="BI54" s="1"/>
      <c r="BJ54" s="1"/>
      <c r="BK54" s="1"/>
      <c r="BL54" s="1"/>
      <c r="BM54" s="1"/>
      <c r="BN54" s="1"/>
    </row>
    <row r="55" spans="2:66" ht="8.25" customHeight="1" x14ac:dyDescent="0.15">
      <c r="B55" s="396"/>
      <c r="C55" s="750"/>
      <c r="D55" s="35"/>
      <c r="E55" s="365"/>
      <c r="F55" s="366"/>
      <c r="G55" s="366"/>
      <c r="H55" s="367"/>
      <c r="I55" s="37"/>
      <c r="J55" s="37"/>
      <c r="K55" s="37"/>
      <c r="L55" s="37"/>
      <c r="M55" s="37"/>
      <c r="N55" s="37"/>
      <c r="O55" s="37"/>
      <c r="P55" s="37"/>
      <c r="Q55" s="39"/>
      <c r="R55" s="56"/>
      <c r="S55" s="49"/>
      <c r="T55" s="49"/>
      <c r="U55" s="97"/>
      <c r="V55" s="97"/>
      <c r="W55" s="97"/>
      <c r="X55" s="97"/>
      <c r="Y55" s="97"/>
      <c r="Z55" s="49"/>
      <c r="AA55" s="49"/>
      <c r="AB55" s="49"/>
      <c r="AC55" s="467"/>
      <c r="AH55" s="113"/>
      <c r="AN55" s="138"/>
      <c r="BE55" s="1"/>
      <c r="BG55" s="1"/>
      <c r="BH55" s="1"/>
      <c r="BI55" s="1"/>
      <c r="BJ55" s="1"/>
      <c r="BK55" s="1"/>
      <c r="BL55" s="1"/>
      <c r="BM55" s="1"/>
      <c r="BN55" s="1"/>
    </row>
    <row r="56" spans="2:66" ht="20.100000000000001" customHeight="1" x14ac:dyDescent="0.15">
      <c r="B56" s="396"/>
      <c r="C56" s="750"/>
      <c r="D56" s="35"/>
      <c r="E56" s="365"/>
      <c r="F56" s="366"/>
      <c r="G56" s="366"/>
      <c r="H56" s="367"/>
      <c r="I56" s="37"/>
      <c r="J56" s="37"/>
      <c r="K56" s="37"/>
      <c r="L56" s="37"/>
      <c r="M56" s="37"/>
      <c r="N56" s="37"/>
      <c r="O56" s="37"/>
      <c r="P56" s="37"/>
      <c r="Q56" s="39"/>
      <c r="R56" s="48"/>
      <c r="S56" s="97"/>
      <c r="T56" s="97"/>
      <c r="U56" s="97"/>
      <c r="V56" s="97"/>
      <c r="W56" s="97"/>
      <c r="X56" s="97"/>
      <c r="Y56" s="97"/>
      <c r="Z56" s="49"/>
      <c r="AA56" s="49"/>
      <c r="AB56" s="49"/>
      <c r="AC56" s="467"/>
      <c r="AH56" s="113"/>
      <c r="BE56" s="1"/>
      <c r="BG56" s="1"/>
      <c r="BH56" s="1"/>
      <c r="BI56" s="1"/>
      <c r="BJ56" s="1"/>
      <c r="BK56" s="1"/>
      <c r="BL56" s="1"/>
      <c r="BM56" s="1"/>
      <c r="BN56" s="1"/>
    </row>
    <row r="57" spans="2:66" ht="20.100000000000001" customHeight="1" x14ac:dyDescent="0.15">
      <c r="B57" s="396"/>
      <c r="C57" s="750"/>
      <c r="D57" s="35"/>
      <c r="E57" s="71"/>
      <c r="F57" s="362" t="s">
        <v>467</v>
      </c>
      <c r="G57" s="363"/>
      <c r="H57" s="364"/>
      <c r="I57" s="37"/>
      <c r="J57" s="37"/>
      <c r="K57" s="37"/>
      <c r="L57" s="37"/>
      <c r="M57" s="37"/>
      <c r="N57" s="37"/>
      <c r="O57" s="37"/>
      <c r="P57" s="37"/>
      <c r="Q57" s="39"/>
      <c r="R57" s="40" t="s">
        <v>419</v>
      </c>
      <c r="S57" s="49" t="s">
        <v>222</v>
      </c>
      <c r="T57" s="49"/>
      <c r="U57" s="49"/>
      <c r="V57" s="49"/>
      <c r="W57" s="97"/>
      <c r="X57" s="97"/>
      <c r="Y57" s="97"/>
      <c r="Z57" s="49"/>
      <c r="AA57" s="49"/>
      <c r="AB57" s="49"/>
      <c r="AC57" s="467"/>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466</v>
      </c>
      <c r="AN57" s="53" t="s">
        <v>465</v>
      </c>
      <c r="AO57" s="53" t="s">
        <v>464</v>
      </c>
      <c r="AP57" s="53" t="s">
        <v>463</v>
      </c>
      <c r="AQ57" s="53" t="s">
        <v>462</v>
      </c>
      <c r="AR57" s="53" t="s">
        <v>462</v>
      </c>
      <c r="AS57" s="53" t="s">
        <v>91</v>
      </c>
      <c r="BE57" s="1"/>
      <c r="BG57" s="1"/>
      <c r="BH57" s="1"/>
      <c r="BI57" s="1"/>
      <c r="BJ57" s="1"/>
      <c r="BK57" s="1"/>
      <c r="BL57" s="1"/>
      <c r="BM57" s="1"/>
      <c r="BN57" s="1"/>
    </row>
    <row r="58" spans="2:66" ht="20.100000000000001" customHeight="1" x14ac:dyDescent="0.15">
      <c r="B58" s="396"/>
      <c r="C58" s="750"/>
      <c r="D58" s="35"/>
      <c r="E58" s="71"/>
      <c r="F58" s="368"/>
      <c r="G58" s="369"/>
      <c r="H58" s="370"/>
      <c r="I58" s="37"/>
      <c r="J58" s="37"/>
      <c r="K58" s="37"/>
      <c r="L58" s="37"/>
      <c r="M58" s="37"/>
      <c r="N58" s="37"/>
      <c r="O58" s="37"/>
      <c r="P58" s="37"/>
      <c r="Q58" s="39"/>
      <c r="R58" s="40" t="s">
        <v>419</v>
      </c>
      <c r="S58" s="49" t="s">
        <v>230</v>
      </c>
      <c r="T58" s="49"/>
      <c r="U58" s="49"/>
      <c r="V58" s="49"/>
      <c r="W58" s="49"/>
      <c r="X58" s="49"/>
      <c r="Y58" s="49"/>
      <c r="Z58" s="49"/>
      <c r="AA58" s="49"/>
      <c r="AB58" s="49"/>
      <c r="AC58" s="467"/>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x14ac:dyDescent="0.15">
      <c r="B59" s="396"/>
      <c r="C59" s="750"/>
      <c r="D59" s="35"/>
      <c r="E59" s="71"/>
      <c r="F59" s="362" t="s">
        <v>461</v>
      </c>
      <c r="G59" s="363"/>
      <c r="H59" s="364"/>
      <c r="I59" s="37"/>
      <c r="J59" s="37"/>
      <c r="K59" s="37"/>
      <c r="L59" s="37"/>
      <c r="M59" s="37"/>
      <c r="N59" s="37"/>
      <c r="O59" s="37"/>
      <c r="P59" s="37"/>
      <c r="Q59" s="39"/>
      <c r="R59" s="40" t="s">
        <v>419</v>
      </c>
      <c r="S59" s="49" t="s">
        <v>236</v>
      </c>
      <c r="T59" s="49"/>
      <c r="U59" s="49"/>
      <c r="V59" s="49"/>
      <c r="W59" s="49"/>
      <c r="X59" s="49"/>
      <c r="Y59" s="49"/>
      <c r="Z59" s="49"/>
      <c r="AA59" s="49"/>
      <c r="AB59" s="49"/>
      <c r="AC59" s="467"/>
      <c r="AF59" s="1" t="str">
        <f>+R59</f>
        <v>□</v>
      </c>
      <c r="BE59" s="1"/>
      <c r="BG59" s="1"/>
      <c r="BH59" s="1"/>
      <c r="BI59" s="1"/>
      <c r="BJ59" s="1"/>
      <c r="BK59" s="1"/>
      <c r="BL59" s="1"/>
      <c r="BM59" s="1"/>
      <c r="BN59" s="1"/>
    </row>
    <row r="60" spans="2:66" ht="20.100000000000001" customHeight="1" x14ac:dyDescent="0.15">
      <c r="B60" s="396"/>
      <c r="C60" s="750"/>
      <c r="D60" s="35"/>
      <c r="E60" s="71"/>
      <c r="F60" s="368"/>
      <c r="G60" s="369"/>
      <c r="H60" s="370"/>
      <c r="I60" s="37"/>
      <c r="J60" s="37"/>
      <c r="K60" s="37"/>
      <c r="L60" s="37"/>
      <c r="M60" s="37"/>
      <c r="N60" s="37"/>
      <c r="O60" s="37"/>
      <c r="P60" s="37"/>
      <c r="Q60" s="39"/>
      <c r="R60" s="40" t="s">
        <v>419</v>
      </c>
      <c r="S60" s="49" t="s">
        <v>238</v>
      </c>
      <c r="T60" s="49"/>
      <c r="U60" s="49"/>
      <c r="V60" s="49"/>
      <c r="W60" s="49"/>
      <c r="X60" s="49"/>
      <c r="Y60" s="49"/>
      <c r="Z60" s="49"/>
      <c r="AA60" s="49"/>
      <c r="AB60" s="49"/>
      <c r="AC60" s="467"/>
      <c r="AF60" s="1" t="str">
        <f>+R60</f>
        <v>□</v>
      </c>
      <c r="BE60" s="1"/>
      <c r="BG60" s="1"/>
      <c r="BH60" s="1"/>
      <c r="BI60" s="1"/>
      <c r="BJ60" s="1"/>
      <c r="BK60" s="1"/>
      <c r="BL60" s="1"/>
      <c r="BM60" s="1"/>
      <c r="BN60" s="1"/>
    </row>
    <row r="61" spans="2:66" ht="20.100000000000001" customHeight="1" x14ac:dyDescent="0.15">
      <c r="B61" s="396"/>
      <c r="C61" s="750"/>
      <c r="D61" s="35"/>
      <c r="E61" s="71"/>
      <c r="F61" s="362" t="s">
        <v>460</v>
      </c>
      <c r="G61" s="363"/>
      <c r="H61" s="364"/>
      <c r="I61" s="37"/>
      <c r="J61" s="37"/>
      <c r="K61" s="37"/>
      <c r="L61" s="37"/>
      <c r="M61" s="37"/>
      <c r="N61" s="37"/>
      <c r="O61" s="37"/>
      <c r="P61" s="37"/>
      <c r="Q61" s="39"/>
      <c r="R61" s="40" t="s">
        <v>419</v>
      </c>
      <c r="S61" s="49" t="s">
        <v>240</v>
      </c>
      <c r="T61" s="49"/>
      <c r="U61" s="49"/>
      <c r="V61" s="49"/>
      <c r="W61" s="49"/>
      <c r="X61" s="49"/>
      <c r="Y61" s="49"/>
      <c r="Z61" s="49"/>
      <c r="AA61" s="49"/>
      <c r="AB61" s="49"/>
      <c r="AC61" s="467"/>
      <c r="AF61" s="1" t="str">
        <f>+R61</f>
        <v>□</v>
      </c>
      <c r="BE61" s="1"/>
      <c r="BG61" s="1"/>
      <c r="BH61" s="1"/>
      <c r="BI61" s="1"/>
      <c r="BJ61" s="1"/>
      <c r="BK61" s="1"/>
      <c r="BL61" s="1"/>
      <c r="BM61" s="1"/>
      <c r="BN61" s="1"/>
    </row>
    <row r="62" spans="2:66" ht="20.100000000000001" customHeight="1" thickBot="1" x14ac:dyDescent="0.2">
      <c r="B62" s="398"/>
      <c r="C62" s="752"/>
      <c r="D62" s="153"/>
      <c r="E62" s="147"/>
      <c r="F62" s="540"/>
      <c r="G62" s="442"/>
      <c r="H62" s="443"/>
      <c r="I62" s="148"/>
      <c r="J62" s="148"/>
      <c r="K62" s="148"/>
      <c r="L62" s="148"/>
      <c r="M62" s="148"/>
      <c r="N62" s="148"/>
      <c r="O62" s="148"/>
      <c r="P62" s="148"/>
      <c r="Q62" s="149"/>
      <c r="R62" s="150"/>
      <c r="S62" s="151"/>
      <c r="T62" s="151"/>
      <c r="U62" s="151"/>
      <c r="V62" s="151"/>
      <c r="W62" s="151"/>
      <c r="X62" s="151"/>
      <c r="Y62" s="151"/>
      <c r="Z62" s="151"/>
      <c r="AA62" s="151"/>
      <c r="AB62" s="151"/>
      <c r="AC62" s="468"/>
      <c r="BE62" s="1"/>
      <c r="BG62" s="1"/>
      <c r="BH62" s="1"/>
      <c r="BI62" s="1"/>
      <c r="BJ62" s="1"/>
      <c r="BK62" s="1"/>
      <c r="BL62" s="1"/>
      <c r="BM62" s="1"/>
      <c r="BN62" s="1"/>
    </row>
    <row r="63" spans="2:66" ht="20.100000000000001" customHeight="1" x14ac:dyDescent="0.15">
      <c r="B63" s="400" t="s">
        <v>459</v>
      </c>
      <c r="C63" s="578"/>
      <c r="D63" s="427" t="s">
        <v>490</v>
      </c>
      <c r="E63" s="401"/>
      <c r="F63" s="401"/>
      <c r="G63" s="401"/>
      <c r="H63" s="428"/>
      <c r="I63" s="162" t="s">
        <v>419</v>
      </c>
      <c r="J63" s="163" t="s">
        <v>242</v>
      </c>
      <c r="K63" s="163"/>
      <c r="L63" s="163"/>
      <c r="M63" s="163"/>
      <c r="N63" s="163"/>
      <c r="O63" s="163"/>
      <c r="Q63" s="164"/>
      <c r="R63" s="165"/>
      <c r="S63" s="166"/>
      <c r="T63" s="166"/>
      <c r="U63" s="166"/>
      <c r="V63" s="166"/>
      <c r="W63" s="166"/>
      <c r="X63" s="166"/>
      <c r="Y63" s="166"/>
      <c r="Z63" s="166"/>
      <c r="AA63" s="166"/>
      <c r="AB63" s="166"/>
      <c r="AC63" s="483"/>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x14ac:dyDescent="0.15">
      <c r="B64" s="396"/>
      <c r="C64" s="397"/>
      <c r="D64" s="365"/>
      <c r="E64" s="366"/>
      <c r="F64" s="366"/>
      <c r="G64" s="366"/>
      <c r="H64" s="367"/>
      <c r="I64" s="168" t="s">
        <v>419</v>
      </c>
      <c r="J64" s="95" t="s">
        <v>243</v>
      </c>
      <c r="K64" s="95"/>
      <c r="L64" s="95"/>
      <c r="M64" s="95"/>
      <c r="N64" s="95"/>
      <c r="O64" s="95"/>
      <c r="Q64" s="96"/>
      <c r="R64" s="157"/>
      <c r="S64" s="97"/>
      <c r="T64" s="97"/>
      <c r="U64" s="97"/>
      <c r="V64" s="97"/>
      <c r="W64" s="97"/>
      <c r="X64" s="97"/>
      <c r="Y64" s="97"/>
      <c r="Z64" s="97"/>
      <c r="AA64" s="97"/>
      <c r="AB64" s="97"/>
      <c r="AC64" s="471"/>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x14ac:dyDescent="0.15">
      <c r="B65" s="396"/>
      <c r="C65" s="397"/>
      <c r="D65" s="365"/>
      <c r="E65" s="366"/>
      <c r="F65" s="366"/>
      <c r="G65" s="366"/>
      <c r="H65" s="367"/>
      <c r="I65" s="170" t="s">
        <v>419</v>
      </c>
      <c r="J65" s="101" t="s">
        <v>244</v>
      </c>
      <c r="K65" s="101"/>
      <c r="L65" s="101"/>
      <c r="M65" s="101"/>
      <c r="N65" s="101"/>
      <c r="O65" s="101"/>
      <c r="Q65" s="102"/>
      <c r="R65" s="87"/>
      <c r="S65" s="88"/>
      <c r="T65" s="88"/>
      <c r="U65" s="88"/>
      <c r="V65" s="88"/>
      <c r="W65" s="88"/>
      <c r="X65" s="88"/>
      <c r="Y65" s="88"/>
      <c r="Z65" s="88"/>
      <c r="AA65" s="88"/>
      <c r="AB65" s="88"/>
      <c r="AC65" s="472"/>
      <c r="AE65" s="1" t="str">
        <f>+I65</f>
        <v>□</v>
      </c>
      <c r="AT65" s="2"/>
      <c r="AU65" s="2"/>
      <c r="AV65" s="2"/>
      <c r="BE65" s="1"/>
      <c r="BG65" s="1"/>
      <c r="BH65" s="1"/>
      <c r="BI65" s="1"/>
      <c r="BJ65" s="1"/>
      <c r="BK65" s="1"/>
      <c r="BL65" s="1"/>
      <c r="BM65" s="1"/>
      <c r="BN65" s="1"/>
    </row>
    <row r="66" spans="2:66" ht="15.95" customHeight="1" x14ac:dyDescent="0.15">
      <c r="B66" s="396"/>
      <c r="C66" s="397"/>
      <c r="D66" s="455"/>
      <c r="E66" s="171" t="s">
        <v>491</v>
      </c>
      <c r="F66" s="561" t="s">
        <v>492</v>
      </c>
      <c r="G66" s="753"/>
      <c r="H66" s="754"/>
      <c r="I66" s="258"/>
      <c r="J66" s="258"/>
      <c r="K66" s="258"/>
      <c r="L66" s="258"/>
      <c r="M66" s="258"/>
      <c r="N66" s="258"/>
      <c r="O66" s="258"/>
      <c r="P66" s="258"/>
      <c r="Q66" s="257"/>
      <c r="R66" s="256"/>
      <c r="S66" s="255"/>
      <c r="T66" s="255"/>
      <c r="U66" s="255"/>
      <c r="V66" s="255"/>
      <c r="W66" s="255"/>
      <c r="X66" s="255"/>
      <c r="Y66" s="255"/>
      <c r="Z66" s="255"/>
      <c r="AA66" s="255"/>
      <c r="AB66" s="255"/>
      <c r="AC66" s="212"/>
      <c r="AT66" s="2"/>
      <c r="AU66" s="2"/>
      <c r="AV66" s="2"/>
      <c r="BE66" s="1"/>
      <c r="BG66" s="1"/>
      <c r="BH66" s="1"/>
      <c r="BI66" s="1"/>
      <c r="BJ66" s="1"/>
      <c r="BK66" s="1"/>
      <c r="BL66" s="1"/>
      <c r="BM66" s="1"/>
      <c r="BN66" s="1"/>
    </row>
    <row r="67" spans="2:66" ht="17.100000000000001" customHeight="1" x14ac:dyDescent="0.15">
      <c r="B67" s="396"/>
      <c r="C67" s="397"/>
      <c r="D67" s="455"/>
      <c r="E67" s="454" t="s">
        <v>35</v>
      </c>
      <c r="F67" s="383" t="s">
        <v>493</v>
      </c>
      <c r="G67" s="384"/>
      <c r="H67" s="385"/>
      <c r="I67" s="63" t="s">
        <v>429</v>
      </c>
      <c r="J67" s="37" t="s">
        <v>201</v>
      </c>
      <c r="K67" s="37"/>
      <c r="L67" s="37"/>
      <c r="M67" s="38"/>
      <c r="N67" s="38"/>
      <c r="O67" s="37"/>
      <c r="P67" s="37"/>
      <c r="Q67" s="39"/>
      <c r="R67" s="91"/>
      <c r="S67" s="92"/>
      <c r="T67" s="92"/>
      <c r="U67" s="92"/>
      <c r="V67" s="92"/>
      <c r="W67" s="92"/>
      <c r="X67" s="93"/>
      <c r="Y67" s="93"/>
      <c r="Z67" s="203"/>
      <c r="AA67" s="203"/>
      <c r="AB67" s="80" t="s">
        <v>110</v>
      </c>
      <c r="AC67" s="470"/>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x14ac:dyDescent="0.15">
      <c r="B68" s="396"/>
      <c r="C68" s="397"/>
      <c r="D68" s="455"/>
      <c r="E68" s="455"/>
      <c r="F68" s="386"/>
      <c r="G68" s="387"/>
      <c r="H68" s="388"/>
      <c r="I68" s="63" t="s">
        <v>429</v>
      </c>
      <c r="J68" s="37" t="s">
        <v>202</v>
      </c>
      <c r="K68" s="37"/>
      <c r="L68" s="37"/>
      <c r="M68" s="37"/>
      <c r="N68" s="37"/>
      <c r="O68" s="37"/>
      <c r="P68" s="37"/>
      <c r="Q68" s="39"/>
      <c r="R68" s="415" t="s">
        <v>249</v>
      </c>
      <c r="S68" s="404"/>
      <c r="T68" s="404"/>
      <c r="U68" s="404"/>
      <c r="V68" s="404"/>
      <c r="W68" s="404"/>
      <c r="X68" s="491" t="s">
        <v>447</v>
      </c>
      <c r="Y68" s="491"/>
      <c r="Z68" s="378"/>
      <c r="AA68" s="378"/>
      <c r="AB68" s="99"/>
      <c r="AC68" s="471"/>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x14ac:dyDescent="0.15">
      <c r="B69" s="396"/>
      <c r="C69" s="397"/>
      <c r="D69" s="455"/>
      <c r="E69" s="455"/>
      <c r="F69" s="386"/>
      <c r="G69" s="387"/>
      <c r="H69" s="388"/>
      <c r="I69" s="63" t="s">
        <v>419</v>
      </c>
      <c r="J69" s="375" t="s">
        <v>208</v>
      </c>
      <c r="K69" s="375"/>
      <c r="L69" s="375"/>
      <c r="M69" s="375"/>
      <c r="N69" s="375"/>
      <c r="O69" s="375"/>
      <c r="P69" s="375"/>
      <c r="Q69" s="376"/>
      <c r="R69" s="415" t="s">
        <v>607</v>
      </c>
      <c r="S69" s="404"/>
      <c r="T69" s="404"/>
      <c r="U69" s="404"/>
      <c r="V69" s="168" t="s">
        <v>419</v>
      </c>
      <c r="W69" s="412" t="s">
        <v>252</v>
      </c>
      <c r="X69" s="412"/>
      <c r="Y69" s="168" t="s">
        <v>419</v>
      </c>
      <c r="Z69" s="403" t="s">
        <v>253</v>
      </c>
      <c r="AA69" s="404"/>
      <c r="AB69" s="179"/>
      <c r="AC69" s="471"/>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396"/>
      <c r="C70" s="397"/>
      <c r="D70" s="455"/>
      <c r="E70" s="539"/>
      <c r="F70" s="606"/>
      <c r="G70" s="425"/>
      <c r="H70" s="607"/>
      <c r="I70" s="63" t="s">
        <v>419</v>
      </c>
      <c r="J70" s="375" t="s">
        <v>212</v>
      </c>
      <c r="K70" s="375"/>
      <c r="L70" s="375"/>
      <c r="M70" s="375"/>
      <c r="N70" s="375"/>
      <c r="O70" s="375"/>
      <c r="P70" s="375"/>
      <c r="Q70" s="376"/>
      <c r="R70" s="486" t="s">
        <v>254</v>
      </c>
      <c r="S70" s="487"/>
      <c r="T70" s="487"/>
      <c r="U70" s="487"/>
      <c r="V70" s="487"/>
      <c r="W70" s="487"/>
      <c r="X70" s="473"/>
      <c r="Y70" s="473"/>
      <c r="Z70" s="473"/>
      <c r="AA70" s="88" t="s">
        <v>427</v>
      </c>
      <c r="AB70" s="90"/>
      <c r="AC70" s="472"/>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396"/>
      <c r="C71" s="397"/>
      <c r="D71" s="455"/>
      <c r="E71" s="454" t="s">
        <v>37</v>
      </c>
      <c r="F71" s="383" t="s">
        <v>38</v>
      </c>
      <c r="G71" s="384"/>
      <c r="H71" s="385"/>
      <c r="I71" s="57" t="s">
        <v>419</v>
      </c>
      <c r="J71" s="379" t="s">
        <v>257</v>
      </c>
      <c r="K71" s="379"/>
      <c r="L71" s="379"/>
      <c r="M71" s="379"/>
      <c r="N71" s="379"/>
      <c r="O71" s="379"/>
      <c r="P71" s="379"/>
      <c r="Q71" s="380"/>
      <c r="R71" s="79"/>
      <c r="S71" s="79"/>
      <c r="T71" s="79"/>
      <c r="U71" s="79"/>
      <c r="V71" s="79"/>
      <c r="W71" s="79"/>
      <c r="X71" s="79"/>
      <c r="Y71" s="79"/>
      <c r="Z71" s="79"/>
      <c r="AA71" s="79"/>
      <c r="AB71" s="79"/>
      <c r="AC71" s="466"/>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x14ac:dyDescent="0.15">
      <c r="B72" s="396"/>
      <c r="C72" s="397"/>
      <c r="D72" s="455"/>
      <c r="E72" s="539"/>
      <c r="F72" s="606"/>
      <c r="G72" s="425"/>
      <c r="H72" s="607"/>
      <c r="I72" s="66" t="s">
        <v>419</v>
      </c>
      <c r="J72" s="377" t="s">
        <v>258</v>
      </c>
      <c r="K72" s="377"/>
      <c r="L72" s="377"/>
      <c r="M72" s="377"/>
      <c r="N72" s="377"/>
      <c r="O72" s="377"/>
      <c r="P72" s="377"/>
      <c r="Q72" s="431"/>
      <c r="R72" s="70"/>
      <c r="S72" s="70"/>
      <c r="T72" s="70"/>
      <c r="U72" s="70"/>
      <c r="V72" s="70"/>
      <c r="W72" s="70"/>
      <c r="X72" s="70"/>
      <c r="Y72" s="70"/>
      <c r="Z72" s="70"/>
      <c r="AA72" s="70"/>
      <c r="AB72" s="70"/>
      <c r="AC72" s="474"/>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x14ac:dyDescent="0.15">
      <c r="B73" s="396"/>
      <c r="C73" s="397"/>
      <c r="D73" s="455"/>
      <c r="E73" s="454" t="s">
        <v>39</v>
      </c>
      <c r="F73" s="383" t="s">
        <v>485</v>
      </c>
      <c r="G73" s="384"/>
      <c r="H73" s="385"/>
      <c r="I73" s="57" t="s">
        <v>429</v>
      </c>
      <c r="J73" s="379" t="s">
        <v>259</v>
      </c>
      <c r="K73" s="379"/>
      <c r="L73" s="379"/>
      <c r="M73" s="379"/>
      <c r="N73" s="379"/>
      <c r="O73" s="379"/>
      <c r="P73" s="379"/>
      <c r="Q73" s="380"/>
      <c r="R73" s="79"/>
      <c r="S73" s="79"/>
      <c r="T73" s="79"/>
      <c r="U73" s="79"/>
      <c r="V73" s="79"/>
      <c r="W73" s="79"/>
      <c r="X73" s="79"/>
      <c r="Y73" s="79"/>
      <c r="Z73" s="79"/>
      <c r="AA73" s="79"/>
      <c r="AB73" s="79"/>
      <c r="AC73" s="466"/>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x14ac:dyDescent="0.15">
      <c r="B74" s="396"/>
      <c r="C74" s="397"/>
      <c r="D74" s="455"/>
      <c r="E74" s="455"/>
      <c r="F74" s="386"/>
      <c r="G74" s="387"/>
      <c r="H74" s="388"/>
      <c r="I74" s="63" t="s">
        <v>419</v>
      </c>
      <c r="J74" s="375" t="s">
        <v>257</v>
      </c>
      <c r="K74" s="375"/>
      <c r="L74" s="375"/>
      <c r="M74" s="375"/>
      <c r="N74" s="375"/>
      <c r="O74" s="375"/>
      <c r="P74" s="375"/>
      <c r="Q74" s="376"/>
      <c r="R74" s="49"/>
      <c r="S74" s="49"/>
      <c r="T74" s="49"/>
      <c r="U74" s="49"/>
      <c r="V74" s="49"/>
      <c r="W74" s="49"/>
      <c r="X74" s="49"/>
      <c r="Y74" s="49"/>
      <c r="Z74" s="49"/>
      <c r="AA74" s="49"/>
      <c r="AB74" s="49"/>
      <c r="AC74" s="467"/>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x14ac:dyDescent="0.15">
      <c r="B75" s="396"/>
      <c r="C75" s="397"/>
      <c r="D75" s="455"/>
      <c r="E75" s="539"/>
      <c r="F75" s="606"/>
      <c r="G75" s="425"/>
      <c r="H75" s="607"/>
      <c r="I75" s="66" t="s">
        <v>419</v>
      </c>
      <c r="J75" s="377" t="s">
        <v>258</v>
      </c>
      <c r="K75" s="377"/>
      <c r="L75" s="377"/>
      <c r="M75" s="377"/>
      <c r="N75" s="377"/>
      <c r="O75" s="377"/>
      <c r="P75" s="377"/>
      <c r="Q75" s="431"/>
      <c r="R75" s="70"/>
      <c r="S75" s="70"/>
      <c r="T75" s="70"/>
      <c r="U75" s="70"/>
      <c r="V75" s="70"/>
      <c r="W75" s="70"/>
      <c r="X75" s="70"/>
      <c r="Y75" s="70"/>
      <c r="Z75" s="70"/>
      <c r="AA75" s="70"/>
      <c r="AB75" s="70"/>
      <c r="AC75" s="474"/>
      <c r="AE75" s="1" t="str">
        <f t="shared" si="3"/>
        <v>□</v>
      </c>
      <c r="AT75" s="2"/>
      <c r="AU75" s="2"/>
      <c r="AV75" s="2"/>
      <c r="BE75" s="1"/>
      <c r="BG75" s="1"/>
      <c r="BH75" s="1"/>
      <c r="BI75" s="1"/>
      <c r="BJ75" s="1"/>
      <c r="BK75" s="1"/>
      <c r="BL75" s="1"/>
      <c r="BM75" s="1"/>
      <c r="BN75" s="1"/>
    </row>
    <row r="76" spans="2:66" ht="26.1" customHeight="1" x14ac:dyDescent="0.15">
      <c r="B76" s="396"/>
      <c r="C76" s="397"/>
      <c r="D76" s="455"/>
      <c r="E76" s="454" t="s">
        <v>260</v>
      </c>
      <c r="F76" s="383" t="s">
        <v>261</v>
      </c>
      <c r="G76" s="384"/>
      <c r="H76" s="385"/>
      <c r="I76" s="63" t="s">
        <v>419</v>
      </c>
      <c r="J76" s="608" t="s">
        <v>262</v>
      </c>
      <c r="K76" s="608"/>
      <c r="L76" s="608"/>
      <c r="M76" s="608"/>
      <c r="N76" s="608"/>
      <c r="O76" s="608"/>
      <c r="P76" s="608"/>
      <c r="Q76" s="609"/>
      <c r="R76" s="144"/>
      <c r="S76" s="79"/>
      <c r="T76" s="79"/>
      <c r="U76" s="79"/>
      <c r="V76" s="79"/>
      <c r="W76" s="79"/>
      <c r="X76" s="79"/>
      <c r="Y76" s="79"/>
      <c r="Z76" s="79"/>
      <c r="AA76" s="79"/>
      <c r="AB76" s="79"/>
      <c r="AC76" s="466"/>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x14ac:dyDescent="0.15">
      <c r="B77" s="396"/>
      <c r="C77" s="397"/>
      <c r="D77" s="455"/>
      <c r="E77" s="455"/>
      <c r="F77" s="386"/>
      <c r="G77" s="387"/>
      <c r="H77" s="388"/>
      <c r="I77" s="63" t="s">
        <v>419</v>
      </c>
      <c r="J77" s="375" t="s">
        <v>257</v>
      </c>
      <c r="K77" s="375"/>
      <c r="L77" s="375"/>
      <c r="M77" s="375"/>
      <c r="N77" s="375"/>
      <c r="O77" s="375"/>
      <c r="P77" s="375"/>
      <c r="Q77" s="376"/>
      <c r="R77" s="56"/>
      <c r="S77" s="49"/>
      <c r="T77" s="49"/>
      <c r="U77" s="49"/>
      <c r="V77" s="49"/>
      <c r="W77" s="49"/>
      <c r="X77" s="49"/>
      <c r="Y77" s="49"/>
      <c r="Z77" s="49"/>
      <c r="AA77" s="49"/>
      <c r="AB77" s="49"/>
      <c r="AC77" s="467"/>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x14ac:dyDescent="0.15">
      <c r="B78" s="396"/>
      <c r="C78" s="397"/>
      <c r="D78" s="455"/>
      <c r="E78" s="455"/>
      <c r="F78" s="386"/>
      <c r="G78" s="387"/>
      <c r="H78" s="388"/>
      <c r="I78" s="63" t="s">
        <v>419</v>
      </c>
      <c r="J78" s="375" t="s">
        <v>264</v>
      </c>
      <c r="K78" s="375"/>
      <c r="L78" s="375"/>
      <c r="M78" s="375"/>
      <c r="N78" s="375"/>
      <c r="O78" s="375"/>
      <c r="P78" s="375"/>
      <c r="Q78" s="376"/>
      <c r="R78" s="56"/>
      <c r="S78" s="49"/>
      <c r="T78" s="49"/>
      <c r="U78" s="49"/>
      <c r="V78" s="49"/>
      <c r="W78" s="49"/>
      <c r="X78" s="49"/>
      <c r="Y78" s="49"/>
      <c r="Z78" s="49"/>
      <c r="AA78" s="49"/>
      <c r="AB78" s="49"/>
      <c r="AC78" s="467"/>
      <c r="AE78" s="1" t="str">
        <f t="shared" si="3"/>
        <v>□</v>
      </c>
      <c r="AT78" s="2"/>
      <c r="AU78" s="2"/>
      <c r="AV78" s="2"/>
      <c r="BE78" s="1"/>
      <c r="BG78" s="1"/>
      <c r="BH78" s="1"/>
      <c r="BI78" s="1"/>
      <c r="BJ78" s="1"/>
      <c r="BK78" s="1"/>
      <c r="BL78" s="1"/>
      <c r="BM78" s="1"/>
      <c r="BN78" s="1"/>
    </row>
    <row r="79" spans="2:66" ht="12.95" customHeight="1" x14ac:dyDescent="0.15">
      <c r="B79" s="396"/>
      <c r="C79" s="397"/>
      <c r="D79" s="455"/>
      <c r="E79" s="539"/>
      <c r="F79" s="606"/>
      <c r="G79" s="425"/>
      <c r="H79" s="607"/>
      <c r="I79" s="66" t="s">
        <v>419</v>
      </c>
      <c r="J79" s="377" t="s">
        <v>258</v>
      </c>
      <c r="K79" s="377"/>
      <c r="L79" s="377"/>
      <c r="M79" s="377"/>
      <c r="N79" s="377"/>
      <c r="O79" s="377"/>
      <c r="P79" s="377"/>
      <c r="Q79" s="431"/>
      <c r="R79" s="183"/>
      <c r="S79" s="70"/>
      <c r="T79" s="70"/>
      <c r="U79" s="70"/>
      <c r="V79" s="70"/>
      <c r="W79" s="70"/>
      <c r="X79" s="70"/>
      <c r="Y79" s="70"/>
      <c r="Z79" s="70"/>
      <c r="AA79" s="70"/>
      <c r="AB79" s="70"/>
      <c r="AC79" s="474"/>
      <c r="AE79" s="1" t="str">
        <f t="shared" si="3"/>
        <v>□</v>
      </c>
      <c r="AT79" s="2"/>
      <c r="AU79" s="2"/>
      <c r="AV79" s="2"/>
      <c r="BE79" s="1"/>
      <c r="BG79" s="1"/>
      <c r="BH79" s="1"/>
      <c r="BI79" s="1"/>
      <c r="BJ79" s="1"/>
      <c r="BK79" s="1"/>
      <c r="BL79" s="1"/>
      <c r="BM79" s="1"/>
      <c r="BN79" s="1"/>
    </row>
    <row r="80" spans="2:66" ht="12.95" customHeight="1" x14ac:dyDescent="0.15">
      <c r="B80" s="396"/>
      <c r="C80" s="397"/>
      <c r="D80" s="455"/>
      <c r="E80" s="454" t="s">
        <v>266</v>
      </c>
      <c r="F80" s="383" t="s">
        <v>267</v>
      </c>
      <c r="G80" s="384"/>
      <c r="H80" s="385"/>
      <c r="I80" s="57" t="s">
        <v>429</v>
      </c>
      <c r="J80" s="379" t="s">
        <v>269</v>
      </c>
      <c r="K80" s="379"/>
      <c r="L80" s="379"/>
      <c r="M80" s="379"/>
      <c r="N80" s="379"/>
      <c r="O80" s="379"/>
      <c r="P80" s="379"/>
      <c r="Q80" s="380"/>
      <c r="R80" s="144"/>
      <c r="S80" s="79"/>
      <c r="T80" s="79"/>
      <c r="U80" s="79"/>
      <c r="V80" s="79"/>
      <c r="W80" s="79"/>
      <c r="X80" s="79"/>
      <c r="Y80" s="79"/>
      <c r="Z80" s="79"/>
      <c r="AA80" s="79"/>
      <c r="AB80" s="79"/>
      <c r="AC80" s="466"/>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x14ac:dyDescent="0.15">
      <c r="B81" s="396"/>
      <c r="C81" s="397"/>
      <c r="D81" s="455"/>
      <c r="E81" s="455"/>
      <c r="F81" s="386"/>
      <c r="G81" s="387"/>
      <c r="H81" s="388"/>
      <c r="I81" s="63" t="s">
        <v>419</v>
      </c>
      <c r="J81" s="375" t="s">
        <v>257</v>
      </c>
      <c r="K81" s="375"/>
      <c r="L81" s="375"/>
      <c r="M81" s="375"/>
      <c r="N81" s="375"/>
      <c r="O81" s="375"/>
      <c r="P81" s="375"/>
      <c r="Q81" s="376"/>
      <c r="R81" s="56"/>
      <c r="S81" s="49"/>
      <c r="T81" s="49"/>
      <c r="U81" s="49"/>
      <c r="V81" s="49"/>
      <c r="W81" s="49"/>
      <c r="X81" s="49"/>
      <c r="Y81" s="49"/>
      <c r="Z81" s="49"/>
      <c r="AA81" s="49"/>
      <c r="AB81" s="49"/>
      <c r="AC81" s="467"/>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x14ac:dyDescent="0.15">
      <c r="B82" s="396"/>
      <c r="C82" s="397"/>
      <c r="D82" s="455"/>
      <c r="E82" s="455"/>
      <c r="F82" s="386"/>
      <c r="G82" s="387"/>
      <c r="H82" s="388"/>
      <c r="I82" s="63" t="s">
        <v>419</v>
      </c>
      <c r="J82" s="375" t="s">
        <v>264</v>
      </c>
      <c r="K82" s="375"/>
      <c r="L82" s="375"/>
      <c r="M82" s="375"/>
      <c r="N82" s="375"/>
      <c r="O82" s="375"/>
      <c r="P82" s="375"/>
      <c r="Q82" s="376"/>
      <c r="R82" s="56"/>
      <c r="S82" s="49"/>
      <c r="T82" s="49"/>
      <c r="U82" s="49"/>
      <c r="V82" s="49"/>
      <c r="W82" s="49"/>
      <c r="X82" s="49"/>
      <c r="Y82" s="49"/>
      <c r="Z82" s="49"/>
      <c r="AA82" s="49"/>
      <c r="AB82" s="49"/>
      <c r="AC82" s="467"/>
      <c r="AE82" s="1" t="str">
        <f t="shared" si="3"/>
        <v>□</v>
      </c>
      <c r="AT82" s="2"/>
      <c r="AU82" s="2"/>
      <c r="AV82" s="2"/>
      <c r="BE82" s="1"/>
      <c r="BG82" s="1"/>
      <c r="BH82" s="1"/>
      <c r="BI82" s="1"/>
      <c r="BJ82" s="1"/>
      <c r="BK82" s="1"/>
      <c r="BL82" s="1"/>
      <c r="BM82" s="1"/>
      <c r="BN82" s="1"/>
    </row>
    <row r="83" spans="2:66" ht="12.95" customHeight="1" x14ac:dyDescent="0.15">
      <c r="B83" s="402"/>
      <c r="C83" s="756"/>
      <c r="D83" s="539"/>
      <c r="E83" s="539"/>
      <c r="F83" s="606"/>
      <c r="G83" s="425"/>
      <c r="H83" s="607"/>
      <c r="I83" s="66" t="s">
        <v>419</v>
      </c>
      <c r="J83" s="377" t="s">
        <v>258</v>
      </c>
      <c r="K83" s="377"/>
      <c r="L83" s="377"/>
      <c r="M83" s="377"/>
      <c r="N83" s="377"/>
      <c r="O83" s="377"/>
      <c r="P83" s="377"/>
      <c r="Q83" s="431"/>
      <c r="R83" s="183"/>
      <c r="S83" s="70"/>
      <c r="T83" s="70"/>
      <c r="U83" s="70"/>
      <c r="V83" s="70"/>
      <c r="W83" s="70"/>
      <c r="X83" s="70"/>
      <c r="Y83" s="70"/>
      <c r="Z83" s="70"/>
      <c r="AA83" s="70"/>
      <c r="AB83" s="70"/>
      <c r="AC83" s="474"/>
      <c r="AE83" s="1" t="str">
        <f t="shared" si="3"/>
        <v>□</v>
      </c>
      <c r="AT83" s="2"/>
      <c r="AU83" s="2"/>
      <c r="AV83" s="2"/>
      <c r="BE83" s="1"/>
      <c r="BG83" s="1"/>
      <c r="BH83" s="1"/>
      <c r="BI83" s="1"/>
      <c r="BJ83" s="1"/>
      <c r="BK83" s="1"/>
      <c r="BL83" s="1"/>
      <c r="BM83" s="1"/>
      <c r="BN83" s="1"/>
    </row>
    <row r="84" spans="2:66" ht="6" customHeight="1" x14ac:dyDescent="0.15">
      <c r="B84" s="396" t="s">
        <v>458</v>
      </c>
      <c r="C84" s="397"/>
      <c r="D84" s="406" t="s">
        <v>494</v>
      </c>
      <c r="E84" s="407"/>
      <c r="F84" s="407"/>
      <c r="G84" s="407"/>
      <c r="H84" s="408"/>
      <c r="I84" s="105"/>
      <c r="J84" s="181"/>
      <c r="K84" s="181"/>
      <c r="L84" s="181"/>
      <c r="M84" s="181"/>
      <c r="N84" s="181"/>
      <c r="O84" s="181"/>
      <c r="P84" s="181"/>
      <c r="Q84" s="182"/>
      <c r="R84" s="144"/>
      <c r="S84" s="79"/>
      <c r="T84" s="79"/>
      <c r="U84" s="79"/>
      <c r="V84" s="79"/>
      <c r="W84" s="79"/>
      <c r="X84" s="79"/>
      <c r="Y84" s="79"/>
      <c r="Z84" s="79"/>
      <c r="AA84" s="79"/>
      <c r="AB84" s="79"/>
      <c r="AC84" s="466"/>
      <c r="AT84" s="2"/>
      <c r="AU84" s="2"/>
      <c r="AV84" s="2"/>
      <c r="BE84" s="1"/>
      <c r="BG84" s="1"/>
      <c r="BH84" s="1"/>
      <c r="BI84" s="1"/>
      <c r="BJ84" s="1"/>
      <c r="BK84" s="1"/>
      <c r="BL84" s="1"/>
      <c r="BM84" s="1"/>
      <c r="BN84" s="1"/>
    </row>
    <row r="85" spans="2:66" ht="18" customHeight="1" x14ac:dyDescent="0.15">
      <c r="B85" s="396"/>
      <c r="C85" s="397"/>
      <c r="D85" s="409"/>
      <c r="E85" s="410"/>
      <c r="F85" s="410"/>
      <c r="G85" s="410"/>
      <c r="H85" s="411"/>
      <c r="I85" s="94"/>
      <c r="J85" s="51"/>
      <c r="K85" s="51"/>
      <c r="L85" s="51"/>
      <c r="M85" s="51"/>
      <c r="N85" s="51"/>
      <c r="O85" s="51"/>
      <c r="P85" s="51"/>
      <c r="Q85" s="52"/>
      <c r="R85" s="40" t="s">
        <v>419</v>
      </c>
      <c r="S85" s="395" t="s">
        <v>457</v>
      </c>
      <c r="T85" s="395"/>
      <c r="U85" s="395"/>
      <c r="V85" s="395"/>
      <c r="W85" s="395"/>
      <c r="X85" s="395"/>
      <c r="Y85" s="395"/>
      <c r="Z85" s="395"/>
      <c r="AA85" s="395"/>
      <c r="AB85" s="478"/>
      <c r="AC85" s="467"/>
      <c r="AE85" s="42" t="str">
        <f>+I86</f>
        <v>□</v>
      </c>
      <c r="AH85" s="43" t="str">
        <f>IF(AE85="■","◎無し",IF(AE85="□","■未答","▼矛盾"))</f>
        <v>■未答</v>
      </c>
      <c r="AL85" s="37" t="s">
        <v>87</v>
      </c>
      <c r="AM85" s="46" t="s">
        <v>456</v>
      </c>
      <c r="AN85" s="46"/>
      <c r="AO85" s="46" t="s">
        <v>419</v>
      </c>
      <c r="AP85" s="46" t="s">
        <v>91</v>
      </c>
      <c r="AV85" s="2"/>
      <c r="BE85" s="1"/>
      <c r="BG85" s="1"/>
      <c r="BH85" s="1"/>
      <c r="BI85" s="1"/>
      <c r="BJ85" s="1"/>
      <c r="BK85" s="1"/>
      <c r="BL85" s="1"/>
      <c r="BM85" s="1"/>
      <c r="BN85" s="1"/>
    </row>
    <row r="86" spans="2:66" ht="18" customHeight="1" x14ac:dyDescent="0.15">
      <c r="B86" s="396"/>
      <c r="C86" s="397"/>
      <c r="D86" s="409"/>
      <c r="E86" s="410"/>
      <c r="F86" s="410"/>
      <c r="G86" s="410"/>
      <c r="H86" s="411"/>
      <c r="I86" s="63" t="s">
        <v>429</v>
      </c>
      <c r="J86" s="37" t="s">
        <v>109</v>
      </c>
      <c r="K86" s="37"/>
      <c r="L86" s="37"/>
      <c r="M86" s="37"/>
      <c r="N86" s="37"/>
      <c r="O86" s="37"/>
      <c r="P86" s="37"/>
      <c r="Q86" s="39"/>
      <c r="R86" s="40" t="s">
        <v>419</v>
      </c>
      <c r="S86" s="404" t="s">
        <v>270</v>
      </c>
      <c r="T86" s="404"/>
      <c r="U86" s="404"/>
      <c r="V86" s="404"/>
      <c r="W86" s="404"/>
      <c r="X86" s="404"/>
      <c r="Y86" s="404"/>
      <c r="Z86" s="404"/>
      <c r="AA86" s="404"/>
      <c r="AB86" s="403"/>
      <c r="AC86" s="467"/>
      <c r="AM86" s="43" t="s">
        <v>65</v>
      </c>
      <c r="AN86" s="43"/>
      <c r="AO86" s="45" t="s">
        <v>92</v>
      </c>
      <c r="AP86" s="45" t="s">
        <v>68</v>
      </c>
      <c r="AV86" s="2"/>
      <c r="BE86" s="1"/>
      <c r="BG86" s="1"/>
      <c r="BH86" s="1"/>
      <c r="BI86" s="1"/>
      <c r="BJ86" s="1"/>
      <c r="BK86" s="1"/>
      <c r="BL86" s="1"/>
      <c r="BM86" s="1"/>
      <c r="BN86" s="1"/>
    </row>
    <row r="87" spans="2:66" ht="18" customHeight="1" x14ac:dyDescent="0.15">
      <c r="B87" s="396"/>
      <c r="C87" s="397"/>
      <c r="D87" s="409"/>
      <c r="E87" s="410"/>
      <c r="F87" s="410"/>
      <c r="G87" s="410"/>
      <c r="H87" s="411"/>
      <c r="I87" s="94"/>
      <c r="J87" s="37"/>
      <c r="K87" s="37"/>
      <c r="L87" s="37"/>
      <c r="M87" s="37"/>
      <c r="N87" s="37"/>
      <c r="O87" s="37"/>
      <c r="P87" s="37"/>
      <c r="Q87" s="39"/>
      <c r="R87" s="48"/>
      <c r="S87" s="254"/>
      <c r="T87" s="98"/>
      <c r="U87" s="98"/>
      <c r="V87" s="98"/>
      <c r="W87" s="98"/>
      <c r="X87" s="98"/>
      <c r="Y87" s="98"/>
      <c r="Z87" s="98"/>
      <c r="AA87" s="98"/>
      <c r="AB87" s="179"/>
      <c r="AC87" s="467"/>
      <c r="AV87" s="2"/>
      <c r="BE87" s="1"/>
      <c r="BG87" s="1"/>
      <c r="BH87" s="1"/>
      <c r="BI87" s="1"/>
      <c r="BJ87" s="1"/>
      <c r="BK87" s="1"/>
      <c r="BL87" s="1"/>
      <c r="BM87" s="1"/>
      <c r="BN87" s="1"/>
    </row>
    <row r="88" spans="2:66" ht="9.75" customHeight="1" x14ac:dyDescent="0.15">
      <c r="B88" s="396"/>
      <c r="C88" s="397"/>
      <c r="D88" s="409"/>
      <c r="E88" s="410"/>
      <c r="F88" s="410"/>
      <c r="G88" s="410"/>
      <c r="H88" s="411"/>
      <c r="I88" s="94"/>
      <c r="J88" s="37"/>
      <c r="K88" s="37"/>
      <c r="L88" s="37"/>
      <c r="M88" s="37"/>
      <c r="N88" s="37"/>
      <c r="O88" s="37"/>
      <c r="P88" s="37"/>
      <c r="Q88" s="39"/>
      <c r="R88" s="48"/>
      <c r="S88" s="98"/>
      <c r="T88" s="98"/>
      <c r="U88" s="98"/>
      <c r="V88" s="98"/>
      <c r="W88" s="98"/>
      <c r="X88" s="98"/>
      <c r="Y88" s="98"/>
      <c r="Z88" s="98"/>
      <c r="AA88" s="98"/>
      <c r="AB88" s="98"/>
      <c r="AC88" s="467"/>
      <c r="AV88" s="2"/>
      <c r="BE88" s="1"/>
      <c r="BG88" s="1"/>
      <c r="BH88" s="1"/>
      <c r="BI88" s="1"/>
      <c r="BJ88" s="1"/>
      <c r="BK88" s="1"/>
      <c r="BL88" s="1"/>
      <c r="BM88" s="1"/>
      <c r="BN88" s="1"/>
    </row>
    <row r="89" spans="2:66" s="142" customFormat="1" ht="15.95" customHeight="1" x14ac:dyDescent="0.15">
      <c r="B89" s="396"/>
      <c r="C89" s="397"/>
      <c r="D89" s="390"/>
      <c r="E89" s="171" t="s">
        <v>491</v>
      </c>
      <c r="F89" s="561" t="s">
        <v>492</v>
      </c>
      <c r="G89" s="753"/>
      <c r="H89" s="754"/>
      <c r="I89" s="37"/>
      <c r="J89" s="37"/>
      <c r="K89" s="37"/>
      <c r="L89" s="37"/>
      <c r="M89" s="37"/>
      <c r="N89" s="37"/>
      <c r="O89" s="37"/>
      <c r="P89" s="37"/>
      <c r="Q89" s="39"/>
      <c r="R89" s="157"/>
      <c r="S89" s="97"/>
      <c r="T89" s="97"/>
      <c r="U89" s="97"/>
      <c r="V89" s="97"/>
      <c r="W89" s="97"/>
      <c r="X89" s="97"/>
      <c r="Y89" s="97"/>
      <c r="Z89" s="97"/>
      <c r="AA89" s="97"/>
      <c r="AB89" s="97"/>
      <c r="AC89" s="467"/>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396"/>
      <c r="C90" s="397"/>
      <c r="D90" s="390"/>
      <c r="E90" s="454" t="s">
        <v>455</v>
      </c>
      <c r="F90" s="383" t="s">
        <v>454</v>
      </c>
      <c r="G90" s="384"/>
      <c r="H90" s="385"/>
      <c r="I90" s="37"/>
      <c r="J90" s="37"/>
      <c r="K90" s="37"/>
      <c r="L90" s="37"/>
      <c r="M90" s="37"/>
      <c r="N90" s="37"/>
      <c r="O90" s="37"/>
      <c r="P90" s="37"/>
      <c r="Q90" s="39"/>
      <c r="R90" s="157"/>
      <c r="S90" s="97"/>
      <c r="T90" s="97"/>
      <c r="U90" s="97"/>
      <c r="V90" s="97"/>
      <c r="W90" s="97"/>
      <c r="X90" s="97"/>
      <c r="Y90" s="97"/>
      <c r="Z90" s="97"/>
      <c r="AA90" s="97"/>
      <c r="AB90" s="99"/>
      <c r="AC90" s="467"/>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x14ac:dyDescent="0.15">
      <c r="B91" s="396"/>
      <c r="C91" s="397"/>
      <c r="D91" s="390"/>
      <c r="E91" s="455"/>
      <c r="F91" s="386"/>
      <c r="G91" s="387"/>
      <c r="H91" s="388"/>
      <c r="I91" s="94"/>
      <c r="J91" s="95"/>
      <c r="K91" s="95"/>
      <c r="L91" s="95"/>
      <c r="M91" s="95"/>
      <c r="N91" s="95"/>
      <c r="O91" s="95"/>
      <c r="P91" s="95"/>
      <c r="Q91" s="96"/>
      <c r="R91" s="157"/>
      <c r="S91" s="97"/>
      <c r="T91" s="97"/>
      <c r="U91" s="97"/>
      <c r="V91" s="97"/>
      <c r="W91" s="97"/>
      <c r="X91" s="97"/>
      <c r="Y91" s="97"/>
      <c r="Z91" s="97"/>
      <c r="AA91" s="97"/>
      <c r="AB91" s="177" t="s">
        <v>110</v>
      </c>
      <c r="AC91" s="467"/>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x14ac:dyDescent="0.15">
      <c r="B92" s="396"/>
      <c r="C92" s="397"/>
      <c r="D92" s="390"/>
      <c r="E92" s="455"/>
      <c r="F92" s="606"/>
      <c r="G92" s="425"/>
      <c r="H92" s="607"/>
      <c r="I92" s="63" t="s">
        <v>419</v>
      </c>
      <c r="J92" s="37" t="s">
        <v>187</v>
      </c>
      <c r="K92" s="37"/>
      <c r="L92" s="37"/>
      <c r="M92" s="37"/>
      <c r="N92" s="37"/>
      <c r="O92" s="37"/>
      <c r="P92" s="37"/>
      <c r="Q92" s="39"/>
      <c r="R92" s="157" t="s">
        <v>275</v>
      </c>
      <c r="S92" s="97"/>
      <c r="T92" s="97"/>
      <c r="U92" s="97"/>
      <c r="V92" s="97"/>
      <c r="W92" s="97"/>
      <c r="X92" s="97"/>
      <c r="Y92" s="378"/>
      <c r="Z92" s="378"/>
      <c r="AA92" s="97" t="s">
        <v>427</v>
      </c>
      <c r="AB92" s="99"/>
      <c r="AC92" s="467"/>
      <c r="AE92" s="142" t="str">
        <f>+I93</f>
        <v>□</v>
      </c>
      <c r="AH92" s="113" t="s">
        <v>277</v>
      </c>
      <c r="AJ92" s="45" t="str">
        <f>IF(Y92&gt;0,IF(Y92&lt;300,"③床1100",IF(Y92&lt;650,"②腰800",IF(Y92&gt;=1100,"基準なし","①床1100"))),"■未答")</f>
        <v>■未答</v>
      </c>
      <c r="AV92" s="2"/>
      <c r="BE92" s="1"/>
    </row>
    <row r="93" spans="2:66" ht="20.100000000000001" customHeight="1" x14ac:dyDescent="0.15">
      <c r="B93" s="396"/>
      <c r="C93" s="397"/>
      <c r="D93" s="390"/>
      <c r="E93" s="455"/>
      <c r="F93" s="383" t="s">
        <v>453</v>
      </c>
      <c r="G93" s="384"/>
      <c r="H93" s="385"/>
      <c r="I93" s="63" t="s">
        <v>419</v>
      </c>
      <c r="J93" s="37" t="s">
        <v>279</v>
      </c>
      <c r="K93" s="37"/>
      <c r="L93" s="37"/>
      <c r="M93" s="37"/>
      <c r="N93" s="37"/>
      <c r="O93" s="37"/>
      <c r="P93" s="37"/>
      <c r="Q93" s="39"/>
      <c r="R93" s="157" t="s">
        <v>280</v>
      </c>
      <c r="S93" s="97"/>
      <c r="T93" s="97"/>
      <c r="U93" s="97"/>
      <c r="V93" s="97"/>
      <c r="W93" s="97"/>
      <c r="X93" s="97"/>
      <c r="Y93" s="378"/>
      <c r="Z93" s="378"/>
      <c r="AA93" s="97" t="s">
        <v>427</v>
      </c>
      <c r="AB93" s="99"/>
      <c r="AC93" s="467"/>
      <c r="AH93" s="113" t="s">
        <v>281</v>
      </c>
      <c r="AJ93" s="45" t="str">
        <f>IF(Y93&gt;0,IF(Y92&lt;300,"◎不問",IF(Y92&lt;650,IF(Y93&lt;800,"◆未達","●適合"),IF(Y92&gt;=1100,"基準なし","◎不問"))),"■未答")</f>
        <v>■未答</v>
      </c>
      <c r="AV93" s="2"/>
      <c r="BE93" s="1"/>
    </row>
    <row r="94" spans="2:66" ht="20.100000000000001" customHeight="1" x14ac:dyDescent="0.15">
      <c r="B94" s="396"/>
      <c r="C94" s="397"/>
      <c r="D94" s="390"/>
      <c r="E94" s="455"/>
      <c r="F94" s="606"/>
      <c r="G94" s="425"/>
      <c r="H94" s="607"/>
      <c r="I94" s="174"/>
      <c r="J94" s="95"/>
      <c r="K94" s="95"/>
      <c r="L94" s="95"/>
      <c r="M94" s="95"/>
      <c r="N94" s="95"/>
      <c r="O94" s="95"/>
      <c r="P94" s="95"/>
      <c r="Q94" s="96"/>
      <c r="R94" s="157" t="s">
        <v>282</v>
      </c>
      <c r="S94" s="97"/>
      <c r="T94" s="97"/>
      <c r="U94" s="97"/>
      <c r="V94" s="97"/>
      <c r="W94" s="97"/>
      <c r="X94" s="97"/>
      <c r="Y94" s="378"/>
      <c r="Z94" s="378"/>
      <c r="AA94" s="97" t="s">
        <v>427</v>
      </c>
      <c r="AB94" s="99"/>
      <c r="AC94" s="467"/>
      <c r="AH94" s="113" t="s">
        <v>283</v>
      </c>
      <c r="AJ94" s="45" t="str">
        <f>IF(Y92&gt;0,IF(Y92&gt;=300,IF(Y92&lt;650,"◎不問",IF(Y92&lt;1100,IF(Y94&lt;1100,"◆未達","●適合"),"基準なし")),IF(Y94&lt;1100,"◆未達","●適合")),"■未答")</f>
        <v>■未答</v>
      </c>
      <c r="AV94" s="2"/>
      <c r="BE94" s="1"/>
    </row>
    <row r="95" spans="2:66" ht="20.100000000000001" customHeight="1" x14ac:dyDescent="0.15">
      <c r="B95" s="396"/>
      <c r="C95" s="397"/>
      <c r="D95" s="390"/>
      <c r="E95" s="455"/>
      <c r="F95" s="383" t="s">
        <v>506</v>
      </c>
      <c r="G95" s="384"/>
      <c r="H95" s="385"/>
      <c r="I95" s="186"/>
      <c r="J95" s="95"/>
      <c r="K95" s="95"/>
      <c r="L95" s="95"/>
      <c r="M95" s="95"/>
      <c r="N95" s="95"/>
      <c r="O95" s="95"/>
      <c r="P95" s="95"/>
      <c r="Q95" s="96"/>
      <c r="R95" s="157"/>
      <c r="S95" s="97"/>
      <c r="T95" s="97"/>
      <c r="U95" s="97"/>
      <c r="V95" s="97"/>
      <c r="W95" s="97"/>
      <c r="X95" s="97"/>
      <c r="Y95" s="519"/>
      <c r="Z95" s="519"/>
      <c r="AA95" s="97"/>
      <c r="AB95" s="99"/>
      <c r="AC95" s="467"/>
      <c r="AH95" s="113" t="s">
        <v>285</v>
      </c>
      <c r="AJ95" s="45" t="str">
        <f>IF(Y92&gt;0,IF(Y94&gt;0,IF(Y92+Y93-Y94=0,"●相互OK","▼矛盾"),"■まだ片方"),"■未答")</f>
        <v>■未答</v>
      </c>
      <c r="AV95" s="2"/>
      <c r="BE95" s="1"/>
    </row>
    <row r="96" spans="2:66" ht="20.100000000000001" customHeight="1" x14ac:dyDescent="0.15">
      <c r="B96" s="396"/>
      <c r="C96" s="397"/>
      <c r="D96" s="391"/>
      <c r="E96" s="539"/>
      <c r="F96" s="606"/>
      <c r="G96" s="425"/>
      <c r="H96" s="607"/>
      <c r="I96" s="187"/>
      <c r="J96" s="101"/>
      <c r="K96" s="101"/>
      <c r="L96" s="101"/>
      <c r="M96" s="101"/>
      <c r="N96" s="101"/>
      <c r="O96" s="101"/>
      <c r="P96" s="101"/>
      <c r="Q96" s="102"/>
      <c r="R96" s="88"/>
      <c r="S96" s="88"/>
      <c r="T96" s="88"/>
      <c r="U96" s="88"/>
      <c r="V96" s="88"/>
      <c r="W96" s="88"/>
      <c r="X96" s="88"/>
      <c r="Y96" s="88"/>
      <c r="Z96" s="88"/>
      <c r="AA96" s="88"/>
      <c r="AB96" s="90"/>
      <c r="AC96" s="474"/>
      <c r="AV96" s="2"/>
      <c r="BE96" s="1"/>
    </row>
    <row r="97" spans="2:66" ht="24" customHeight="1" x14ac:dyDescent="0.15">
      <c r="B97" s="396"/>
      <c r="C97" s="397"/>
      <c r="D97" s="362" t="s">
        <v>495</v>
      </c>
      <c r="E97" s="363"/>
      <c r="F97" s="363"/>
      <c r="G97" s="363"/>
      <c r="H97" s="364"/>
      <c r="I97" s="57" t="s">
        <v>429</v>
      </c>
      <c r="J97" s="58" t="s">
        <v>109</v>
      </c>
      <c r="K97" s="58"/>
      <c r="L97" s="58"/>
      <c r="M97" s="58"/>
      <c r="N97" s="58"/>
      <c r="O97" s="58"/>
      <c r="P97" s="58"/>
      <c r="Q97" s="59"/>
      <c r="R97" s="79"/>
      <c r="S97" s="79"/>
      <c r="T97" s="79"/>
      <c r="U97" s="79"/>
      <c r="V97" s="79"/>
      <c r="W97" s="79"/>
      <c r="X97" s="79"/>
      <c r="Y97" s="79"/>
      <c r="Z97" s="79"/>
      <c r="AA97" s="79"/>
      <c r="AB97" s="79"/>
      <c r="AC97" s="466"/>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x14ac:dyDescent="0.15">
      <c r="B98" s="396"/>
      <c r="C98" s="397"/>
      <c r="D98" s="365"/>
      <c r="E98" s="366"/>
      <c r="F98" s="366"/>
      <c r="G98" s="366"/>
      <c r="H98" s="367"/>
      <c r="I98" s="63" t="s">
        <v>419</v>
      </c>
      <c r="J98" s="37" t="s">
        <v>187</v>
      </c>
      <c r="K98" s="37"/>
      <c r="L98" s="37"/>
      <c r="M98" s="37"/>
      <c r="N98" s="37"/>
      <c r="O98" s="37"/>
      <c r="P98" s="37"/>
      <c r="Q98" s="39"/>
      <c r="R98" s="394" t="s">
        <v>303</v>
      </c>
      <c r="S98" s="395"/>
      <c r="T98" s="395"/>
      <c r="U98" s="395"/>
      <c r="V98" s="395"/>
      <c r="W98" s="395"/>
      <c r="X98" s="395"/>
      <c r="Y98" s="378"/>
      <c r="Z98" s="378"/>
      <c r="AA98" s="49" t="s">
        <v>427</v>
      </c>
      <c r="AB98" s="49"/>
      <c r="AC98" s="467"/>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x14ac:dyDescent="0.2">
      <c r="B99" s="398"/>
      <c r="C99" s="399"/>
      <c r="D99" s="540"/>
      <c r="E99" s="442"/>
      <c r="F99" s="442"/>
      <c r="G99" s="442"/>
      <c r="H99" s="443"/>
      <c r="I99" s="190" t="s">
        <v>419</v>
      </c>
      <c r="J99" s="148" t="s">
        <v>279</v>
      </c>
      <c r="K99" s="148"/>
      <c r="L99" s="148"/>
      <c r="M99" s="148"/>
      <c r="N99" s="148"/>
      <c r="O99" s="148"/>
      <c r="P99" s="148"/>
      <c r="Q99" s="149"/>
      <c r="R99" s="151"/>
      <c r="S99" s="151"/>
      <c r="T99" s="151"/>
      <c r="U99" s="151"/>
      <c r="V99" s="151"/>
      <c r="W99" s="151"/>
      <c r="X99" s="151"/>
      <c r="Y99" s="151"/>
      <c r="Z99" s="151"/>
      <c r="AA99" s="151"/>
      <c r="AB99" s="151"/>
      <c r="AC99" s="468"/>
      <c r="AE99" s="1" t="str">
        <f t="shared" si="4"/>
        <v>□</v>
      </c>
      <c r="BE99" s="1"/>
    </row>
    <row r="100" spans="2:66" ht="15.95" customHeight="1" x14ac:dyDescent="0.15">
      <c r="B100" s="758" t="s">
        <v>452</v>
      </c>
      <c r="C100" s="759"/>
      <c r="D100" s="601" t="s">
        <v>496</v>
      </c>
      <c r="E100" s="602"/>
      <c r="F100" s="602"/>
      <c r="G100" s="602"/>
      <c r="H100" s="603"/>
      <c r="I100" s="152" t="s">
        <v>429</v>
      </c>
      <c r="J100" s="429" t="s">
        <v>307</v>
      </c>
      <c r="K100" s="429"/>
      <c r="L100" s="429"/>
      <c r="M100" s="429"/>
      <c r="N100" s="429"/>
      <c r="O100" s="429"/>
      <c r="P100" s="429"/>
      <c r="Q100" s="430"/>
      <c r="R100" s="32"/>
      <c r="S100" s="33"/>
      <c r="T100" s="33"/>
      <c r="U100" s="33"/>
      <c r="V100" s="33"/>
      <c r="W100" s="33"/>
      <c r="X100" s="33"/>
      <c r="Y100" s="33"/>
      <c r="Z100" s="33"/>
      <c r="AA100" s="33"/>
      <c r="AB100" s="33"/>
      <c r="AC100" s="469"/>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x14ac:dyDescent="0.15">
      <c r="B101" s="760"/>
      <c r="C101" s="761"/>
      <c r="D101" s="592"/>
      <c r="E101" s="593"/>
      <c r="F101" s="593"/>
      <c r="G101" s="593"/>
      <c r="H101" s="594"/>
      <c r="I101" s="63" t="s">
        <v>419</v>
      </c>
      <c r="J101" s="375" t="s">
        <v>308</v>
      </c>
      <c r="K101" s="375"/>
      <c r="L101" s="375"/>
      <c r="M101" s="375"/>
      <c r="N101" s="375"/>
      <c r="O101" s="375"/>
      <c r="P101" s="375"/>
      <c r="Q101" s="376"/>
      <c r="R101" s="56"/>
      <c r="S101" s="49"/>
      <c r="T101" s="49"/>
      <c r="U101" s="49"/>
      <c r="V101" s="49"/>
      <c r="W101" s="49"/>
      <c r="X101" s="49"/>
      <c r="Y101" s="49"/>
      <c r="Z101" s="49"/>
      <c r="AA101" s="49"/>
      <c r="AB101" s="49"/>
      <c r="AC101" s="467"/>
      <c r="AE101" s="1" t="str">
        <f t="shared" si="4"/>
        <v>□</v>
      </c>
      <c r="AL101" s="37"/>
      <c r="AM101" s="43" t="s">
        <v>65</v>
      </c>
      <c r="AN101" s="43" t="s">
        <v>66</v>
      </c>
      <c r="AO101" s="43" t="s">
        <v>67</v>
      </c>
      <c r="AP101" s="45" t="s">
        <v>92</v>
      </c>
      <c r="AQ101" s="45" t="s">
        <v>68</v>
      </c>
      <c r="BE101" s="1"/>
    </row>
    <row r="102" spans="2:66" ht="15.95" customHeight="1" thickBot="1" x14ac:dyDescent="0.2">
      <c r="B102" s="762"/>
      <c r="C102" s="763"/>
      <c r="D102" s="598"/>
      <c r="E102" s="599"/>
      <c r="F102" s="599"/>
      <c r="G102" s="599"/>
      <c r="H102" s="600"/>
      <c r="I102" s="190" t="s">
        <v>419</v>
      </c>
      <c r="J102" s="523" t="s">
        <v>309</v>
      </c>
      <c r="K102" s="523"/>
      <c r="L102" s="523"/>
      <c r="M102" s="523"/>
      <c r="N102" s="523"/>
      <c r="O102" s="523"/>
      <c r="P102" s="523"/>
      <c r="Q102" s="524"/>
      <c r="R102" s="150"/>
      <c r="S102" s="151"/>
      <c r="T102" s="151"/>
      <c r="U102" s="151"/>
      <c r="V102" s="151"/>
      <c r="W102" s="151"/>
      <c r="X102" s="151"/>
      <c r="Y102" s="151"/>
      <c r="Z102" s="151"/>
      <c r="AA102" s="151"/>
      <c r="AB102" s="151"/>
      <c r="AC102" s="468"/>
      <c r="AE102" s="1" t="str">
        <f t="shared" si="4"/>
        <v>□</v>
      </c>
      <c r="BE102" s="1"/>
    </row>
    <row r="103" spans="2:66" ht="24" customHeight="1" thickBot="1" x14ac:dyDescent="0.2">
      <c r="B103" s="567" t="s">
        <v>451</v>
      </c>
      <c r="C103" s="568"/>
      <c r="D103" s="568"/>
      <c r="E103" s="568"/>
      <c r="F103" s="568"/>
      <c r="G103" s="568"/>
      <c r="H103" s="568"/>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400" t="s">
        <v>450</v>
      </c>
      <c r="C104" s="401"/>
      <c r="D104" s="401" t="s">
        <v>44</v>
      </c>
      <c r="E104" s="401"/>
      <c r="F104" s="401"/>
      <c r="G104" s="401"/>
      <c r="H104" s="428"/>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483"/>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x14ac:dyDescent="0.15">
      <c r="B105" s="396"/>
      <c r="C105" s="366"/>
      <c r="D105" s="369"/>
      <c r="E105" s="369"/>
      <c r="F105" s="369"/>
      <c r="G105" s="369"/>
      <c r="H105" s="370"/>
      <c r="I105" s="168" t="s">
        <v>429</v>
      </c>
      <c r="J105" s="375" t="s">
        <v>312</v>
      </c>
      <c r="K105" s="375"/>
      <c r="L105" s="168" t="s">
        <v>419</v>
      </c>
      <c r="M105" s="375" t="s">
        <v>313</v>
      </c>
      <c r="N105" s="375"/>
      <c r="O105" s="375"/>
      <c r="P105" s="51"/>
      <c r="Q105" s="52"/>
      <c r="R105" s="87"/>
      <c r="S105" s="88"/>
      <c r="T105" s="88"/>
      <c r="U105" s="88"/>
      <c r="V105" s="88"/>
      <c r="W105" s="88"/>
      <c r="X105" s="88"/>
      <c r="Y105" s="88"/>
      <c r="Z105" s="88"/>
      <c r="AA105" s="88"/>
      <c r="AB105" s="88"/>
      <c r="AC105" s="472"/>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x14ac:dyDescent="0.15">
      <c r="B106" s="396"/>
      <c r="C106" s="366"/>
      <c r="D106" s="362" t="s">
        <v>497</v>
      </c>
      <c r="E106" s="363"/>
      <c r="F106" s="363"/>
      <c r="G106" s="363"/>
      <c r="H106" s="364"/>
      <c r="I106" s="253"/>
      <c r="J106" s="251"/>
      <c r="K106" s="251"/>
      <c r="L106" s="252"/>
      <c r="M106" s="251"/>
      <c r="N106" s="251"/>
      <c r="O106" s="251"/>
      <c r="P106" s="251"/>
      <c r="Q106" s="250"/>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396"/>
      <c r="C107" s="366"/>
      <c r="D107" s="35"/>
      <c r="E107" s="743" t="s">
        <v>498</v>
      </c>
      <c r="F107" s="744"/>
      <c r="G107" s="744"/>
      <c r="H107" s="745"/>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396"/>
      <c r="C108" s="366"/>
      <c r="D108" s="365"/>
      <c r="E108" s="362" t="s">
        <v>499</v>
      </c>
      <c r="F108" s="363"/>
      <c r="G108" s="363"/>
      <c r="H108" s="364"/>
      <c r="I108" s="197"/>
      <c r="J108" s="198"/>
      <c r="K108" s="198"/>
      <c r="L108" s="197"/>
      <c r="M108" s="198"/>
      <c r="N108" s="199" t="s">
        <v>419</v>
      </c>
      <c r="O108" s="379" t="s">
        <v>330</v>
      </c>
      <c r="P108" s="379"/>
      <c r="Q108" s="380"/>
      <c r="R108" s="91"/>
      <c r="S108" s="92"/>
      <c r="T108" s="92"/>
      <c r="U108" s="92"/>
      <c r="V108" s="92"/>
      <c r="W108" s="92"/>
      <c r="X108" s="92"/>
      <c r="Y108" s="92"/>
      <c r="Z108" s="92"/>
      <c r="AA108" s="92"/>
      <c r="AB108" s="92"/>
      <c r="AC108" s="470"/>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x14ac:dyDescent="0.15">
      <c r="B109" s="396"/>
      <c r="C109" s="366"/>
      <c r="D109" s="365"/>
      <c r="E109" s="365"/>
      <c r="F109" s="366"/>
      <c r="G109" s="366"/>
      <c r="H109" s="367"/>
      <c r="I109" s="168" t="s">
        <v>429</v>
      </c>
      <c r="J109" s="375" t="s">
        <v>331</v>
      </c>
      <c r="K109" s="375"/>
      <c r="L109" s="375"/>
      <c r="M109" s="375"/>
      <c r="N109" s="375"/>
      <c r="O109" s="375"/>
      <c r="P109" s="375"/>
      <c r="Q109" s="376"/>
      <c r="R109" s="157"/>
      <c r="S109" s="97"/>
      <c r="T109" s="97"/>
      <c r="U109" s="97"/>
      <c r="V109" s="97"/>
      <c r="W109" s="97"/>
      <c r="X109" s="97"/>
      <c r="Y109" s="97"/>
      <c r="Z109" s="97"/>
      <c r="AA109" s="97"/>
      <c r="AB109" s="97"/>
      <c r="AC109" s="471"/>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x14ac:dyDescent="0.15">
      <c r="B110" s="396"/>
      <c r="C110" s="366"/>
      <c r="D110" s="365"/>
      <c r="E110" s="368"/>
      <c r="F110" s="369"/>
      <c r="G110" s="369"/>
      <c r="H110" s="370"/>
      <c r="I110" s="170" t="s">
        <v>429</v>
      </c>
      <c r="J110" s="377" t="s">
        <v>332</v>
      </c>
      <c r="K110" s="377"/>
      <c r="L110" s="377"/>
      <c r="M110" s="377"/>
      <c r="N110" s="377"/>
      <c r="O110" s="377"/>
      <c r="P110" s="377"/>
      <c r="Q110" s="431"/>
      <c r="R110" s="87"/>
      <c r="S110" s="88"/>
      <c r="T110" s="88"/>
      <c r="U110" s="88"/>
      <c r="V110" s="88"/>
      <c r="W110" s="88"/>
      <c r="X110" s="88"/>
      <c r="Y110" s="88"/>
      <c r="Z110" s="88"/>
      <c r="AA110" s="88"/>
      <c r="AB110" s="88"/>
      <c r="AC110" s="472"/>
      <c r="AE110" s="1" t="str">
        <f>+I110</f>
        <v>□</v>
      </c>
      <c r="AR110" s="9"/>
      <c r="AS110" s="9"/>
      <c r="AT110" s="9"/>
      <c r="AU110" s="9"/>
      <c r="BG110" s="1"/>
      <c r="BH110" s="1"/>
      <c r="BI110" s="1"/>
      <c r="BJ110" s="1"/>
      <c r="BK110" s="1"/>
      <c r="BL110" s="1"/>
      <c r="BM110" s="1"/>
      <c r="BN110" s="1"/>
    </row>
    <row r="111" spans="2:66" ht="17.100000000000001" customHeight="1" x14ac:dyDescent="0.15">
      <c r="B111" s="396"/>
      <c r="C111" s="366"/>
      <c r="D111" s="365"/>
      <c r="E111" s="362" t="s">
        <v>449</v>
      </c>
      <c r="F111" s="363"/>
      <c r="G111" s="363"/>
      <c r="H111" s="364"/>
      <c r="I111" s="197"/>
      <c r="J111" s="198"/>
      <c r="K111" s="198"/>
      <c r="L111" s="197"/>
      <c r="M111" s="198"/>
      <c r="N111" s="199" t="s">
        <v>419</v>
      </c>
      <c r="O111" s="379" t="s">
        <v>330</v>
      </c>
      <c r="P111" s="379"/>
      <c r="Q111" s="380"/>
      <c r="R111" s="200" t="s">
        <v>419</v>
      </c>
      <c r="S111" s="393" t="s">
        <v>333</v>
      </c>
      <c r="T111" s="393"/>
      <c r="U111" s="393"/>
      <c r="V111" s="393"/>
      <c r="W111" s="393"/>
      <c r="X111" s="393"/>
      <c r="Y111" s="393"/>
      <c r="Z111" s="393"/>
      <c r="AA111" s="393"/>
      <c r="AB111" s="493"/>
      <c r="AC111" s="470"/>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x14ac:dyDescent="0.15">
      <c r="B112" s="396"/>
      <c r="C112" s="366"/>
      <c r="D112" s="365"/>
      <c r="E112" s="365"/>
      <c r="F112" s="366"/>
      <c r="G112" s="366"/>
      <c r="H112" s="367"/>
      <c r="I112" s="168" t="s">
        <v>429</v>
      </c>
      <c r="J112" s="375" t="s">
        <v>335</v>
      </c>
      <c r="K112" s="375"/>
      <c r="L112" s="375"/>
      <c r="M112" s="375"/>
      <c r="N112" s="375"/>
      <c r="O112" s="375"/>
      <c r="P112" s="375"/>
      <c r="Q112" s="376"/>
      <c r="R112" s="40" t="s">
        <v>419</v>
      </c>
      <c r="S112" s="395" t="s">
        <v>337</v>
      </c>
      <c r="T112" s="395"/>
      <c r="U112" s="395"/>
      <c r="V112" s="395"/>
      <c r="W112" s="395"/>
      <c r="X112" s="395"/>
      <c r="Y112" s="395"/>
      <c r="Z112" s="395"/>
      <c r="AA112" s="395"/>
      <c r="AB112" s="478"/>
      <c r="AC112" s="471"/>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x14ac:dyDescent="0.15">
      <c r="B113" s="396"/>
      <c r="C113" s="366"/>
      <c r="D113" s="365"/>
      <c r="E113" s="365"/>
      <c r="F113" s="369"/>
      <c r="G113" s="369"/>
      <c r="H113" s="370"/>
      <c r="I113" s="170" t="s">
        <v>429</v>
      </c>
      <c r="J113" s="377" t="s">
        <v>338</v>
      </c>
      <c r="K113" s="377"/>
      <c r="L113" s="377"/>
      <c r="M113" s="377"/>
      <c r="N113" s="377"/>
      <c r="O113" s="377"/>
      <c r="P113" s="377"/>
      <c r="Q113" s="431"/>
      <c r="R113" s="87"/>
      <c r="S113" s="88"/>
      <c r="T113" s="88"/>
      <c r="U113" s="88"/>
      <c r="V113" s="88"/>
      <c r="W113" s="88"/>
      <c r="X113" s="88"/>
      <c r="Y113" s="88"/>
      <c r="Z113" s="88"/>
      <c r="AA113" s="88"/>
      <c r="AB113" s="90"/>
      <c r="AC113" s="471"/>
      <c r="AE113" s="1" t="str">
        <f>+I113</f>
        <v>□</v>
      </c>
      <c r="AR113" s="9"/>
      <c r="AS113" s="9"/>
      <c r="AT113" s="9"/>
      <c r="AU113" s="9"/>
      <c r="BG113" s="1"/>
      <c r="BH113" s="1"/>
      <c r="BI113" s="1"/>
      <c r="BJ113" s="1"/>
      <c r="BK113" s="1"/>
      <c r="BL113" s="1"/>
      <c r="BM113" s="1"/>
      <c r="BN113" s="1"/>
    </row>
    <row r="114" spans="2:66" ht="21.75" customHeight="1" x14ac:dyDescent="0.15">
      <c r="B114" s="396"/>
      <c r="C114" s="366"/>
      <c r="D114" s="365"/>
      <c r="E114" s="455"/>
      <c r="F114" s="363" t="s">
        <v>500</v>
      </c>
      <c r="G114" s="363"/>
      <c r="H114" s="364"/>
      <c r="I114" s="106"/>
      <c r="J114" s="106"/>
      <c r="K114" s="106"/>
      <c r="L114" s="106"/>
      <c r="M114" s="106"/>
      <c r="N114" s="197"/>
      <c r="O114" s="198"/>
      <c r="P114" s="198"/>
      <c r="Q114" s="201"/>
      <c r="R114" s="91"/>
      <c r="S114" s="92"/>
      <c r="T114" s="202"/>
      <c r="U114" s="92"/>
      <c r="V114" s="92"/>
      <c r="W114" s="92"/>
      <c r="X114" s="203"/>
      <c r="Y114" s="203"/>
      <c r="Z114" s="203"/>
      <c r="AA114" s="92"/>
      <c r="AB114" s="80" t="s">
        <v>110</v>
      </c>
      <c r="AC114" s="471"/>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396"/>
      <c r="C115" s="366"/>
      <c r="D115" s="365"/>
      <c r="E115" s="455"/>
      <c r="F115" s="366"/>
      <c r="G115" s="366"/>
      <c r="H115" s="367"/>
      <c r="I115" s="95"/>
      <c r="J115" s="95"/>
      <c r="K115" s="95"/>
      <c r="L115" s="95"/>
      <c r="M115" s="95"/>
      <c r="N115" s="168" t="s">
        <v>419</v>
      </c>
      <c r="O115" s="375" t="s">
        <v>330</v>
      </c>
      <c r="P115" s="375"/>
      <c r="Q115" s="376"/>
      <c r="R115" s="157"/>
      <c r="S115" s="97"/>
      <c r="T115" s="9" t="s">
        <v>339</v>
      </c>
      <c r="U115" s="97"/>
      <c r="V115" s="97"/>
      <c r="W115" s="97"/>
      <c r="X115" s="378"/>
      <c r="Y115" s="378"/>
      <c r="Z115" s="378"/>
      <c r="AA115" s="97" t="s">
        <v>427</v>
      </c>
      <c r="AB115" s="99"/>
      <c r="AC115" s="471"/>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x14ac:dyDescent="0.15">
      <c r="B116" s="396"/>
      <c r="C116" s="366"/>
      <c r="D116" s="365"/>
      <c r="E116" s="455"/>
      <c r="F116" s="366"/>
      <c r="G116" s="366"/>
      <c r="H116" s="367"/>
      <c r="I116" s="63" t="s">
        <v>419</v>
      </c>
      <c r="J116" s="375" t="s">
        <v>192</v>
      </c>
      <c r="K116" s="375"/>
      <c r="L116" s="375"/>
      <c r="M116" s="375"/>
      <c r="N116" s="375"/>
      <c r="O116" s="375"/>
      <c r="P116" s="375"/>
      <c r="Q116" s="376"/>
      <c r="R116" s="40" t="s">
        <v>419</v>
      </c>
      <c r="S116" s="395" t="s">
        <v>342</v>
      </c>
      <c r="T116" s="395"/>
      <c r="U116" s="395"/>
      <c r="V116" s="395"/>
      <c r="W116" s="395"/>
      <c r="X116" s="395"/>
      <c r="Y116" s="395"/>
      <c r="Z116" s="395"/>
      <c r="AA116" s="395"/>
      <c r="AB116" s="478"/>
      <c r="AC116" s="471"/>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x14ac:dyDescent="0.15">
      <c r="B117" s="396"/>
      <c r="C117" s="366"/>
      <c r="D117" s="365"/>
      <c r="E117" s="455"/>
      <c r="F117" s="366"/>
      <c r="G117" s="366"/>
      <c r="H117" s="367"/>
      <c r="I117" s="63" t="s">
        <v>419</v>
      </c>
      <c r="J117" s="375" t="s">
        <v>195</v>
      </c>
      <c r="K117" s="375"/>
      <c r="L117" s="375"/>
      <c r="M117" s="375"/>
      <c r="N117" s="375"/>
      <c r="O117" s="375"/>
      <c r="P117" s="375"/>
      <c r="Q117" s="376"/>
      <c r="R117" s="40" t="s">
        <v>419</v>
      </c>
      <c r="S117" s="395" t="s">
        <v>448</v>
      </c>
      <c r="T117" s="395"/>
      <c r="U117" s="395"/>
      <c r="V117" s="395"/>
      <c r="W117" s="395"/>
      <c r="X117" s="395"/>
      <c r="Y117" s="395"/>
      <c r="Z117" s="395"/>
      <c r="AA117" s="395"/>
      <c r="AB117" s="478"/>
      <c r="AC117" s="471"/>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396"/>
      <c r="C118" s="366"/>
      <c r="D118" s="365"/>
      <c r="E118" s="455"/>
      <c r="F118" s="369"/>
      <c r="G118" s="369"/>
      <c r="H118" s="370"/>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71"/>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396"/>
      <c r="C119" s="366"/>
      <c r="D119" s="365"/>
      <c r="E119" s="455"/>
      <c r="F119" s="363" t="s">
        <v>501</v>
      </c>
      <c r="G119" s="363"/>
      <c r="H119" s="364"/>
      <c r="I119" s="197"/>
      <c r="J119" s="198"/>
      <c r="K119" s="198"/>
      <c r="L119" s="197"/>
      <c r="M119" s="198"/>
      <c r="N119" s="199" t="s">
        <v>419</v>
      </c>
      <c r="O119" s="379" t="s">
        <v>330</v>
      </c>
      <c r="P119" s="379"/>
      <c r="Q119" s="380"/>
      <c r="R119" s="91"/>
      <c r="S119" s="92"/>
      <c r="T119" s="92"/>
      <c r="U119" s="92"/>
      <c r="V119" s="92"/>
      <c r="W119" s="92"/>
      <c r="X119" s="92"/>
      <c r="Y119" s="92"/>
      <c r="Z119" s="92"/>
      <c r="AA119" s="79"/>
      <c r="AB119" s="80" t="s">
        <v>110</v>
      </c>
      <c r="AC119" s="471"/>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x14ac:dyDescent="0.15">
      <c r="B120" s="396"/>
      <c r="C120" s="366"/>
      <c r="D120" s="365"/>
      <c r="E120" s="455"/>
      <c r="F120" s="366"/>
      <c r="G120" s="369"/>
      <c r="H120" s="370"/>
      <c r="I120" s="170" t="s">
        <v>429</v>
      </c>
      <c r="J120" s="377" t="s">
        <v>312</v>
      </c>
      <c r="K120" s="377"/>
      <c r="L120" s="170" t="s">
        <v>419</v>
      </c>
      <c r="M120" s="377" t="s">
        <v>313</v>
      </c>
      <c r="N120" s="377"/>
      <c r="O120" s="377"/>
      <c r="P120" s="101"/>
      <c r="Q120" s="102"/>
      <c r="R120" s="157"/>
      <c r="S120" s="97"/>
      <c r="T120" s="97"/>
      <c r="U120" s="97"/>
      <c r="V120" s="519"/>
      <c r="W120" s="519"/>
      <c r="X120" s="97"/>
      <c r="Y120" s="97"/>
      <c r="Z120" s="49"/>
      <c r="AA120" s="49"/>
      <c r="AB120" s="81"/>
      <c r="AC120" s="471"/>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x14ac:dyDescent="0.15">
      <c r="B121" s="396"/>
      <c r="C121" s="366"/>
      <c r="D121" s="365"/>
      <c r="E121" s="455"/>
      <c r="F121" s="455" t="s">
        <v>446</v>
      </c>
      <c r="G121" s="363" t="s">
        <v>48</v>
      </c>
      <c r="H121" s="364"/>
      <c r="I121" s="105"/>
      <c r="J121" s="198"/>
      <c r="K121" s="198"/>
      <c r="L121" s="198"/>
      <c r="M121" s="198"/>
      <c r="N121" s="199" t="s">
        <v>419</v>
      </c>
      <c r="O121" s="379" t="s">
        <v>330</v>
      </c>
      <c r="P121" s="379"/>
      <c r="Q121" s="379"/>
      <c r="R121" s="394" t="s">
        <v>209</v>
      </c>
      <c r="S121" s="395"/>
      <c r="T121" s="395"/>
      <c r="U121" s="395"/>
      <c r="V121" s="378"/>
      <c r="W121" s="378"/>
      <c r="X121" s="49" t="s">
        <v>427</v>
      </c>
      <c r="Y121" s="49"/>
      <c r="Z121" s="49"/>
      <c r="AA121" s="49"/>
      <c r="AB121" s="81"/>
      <c r="AC121" s="471"/>
      <c r="AE121" s="1" t="str">
        <f>+I123</f>
        <v>□</v>
      </c>
      <c r="AR121" s="9"/>
      <c r="AS121" s="9"/>
      <c r="AT121" s="9"/>
      <c r="AU121" s="9"/>
      <c r="BG121" s="1"/>
      <c r="BH121" s="1"/>
      <c r="BI121" s="1"/>
      <c r="BJ121" s="1"/>
      <c r="BK121" s="1"/>
      <c r="BL121" s="1"/>
      <c r="BM121" s="1"/>
      <c r="BN121" s="1"/>
    </row>
    <row r="122" spans="2:66" ht="20.100000000000001" customHeight="1" x14ac:dyDescent="0.15">
      <c r="B122" s="396"/>
      <c r="C122" s="366"/>
      <c r="D122" s="365"/>
      <c r="E122" s="455"/>
      <c r="F122" s="455"/>
      <c r="G122" s="366"/>
      <c r="H122" s="367"/>
      <c r="I122" s="63" t="s">
        <v>419</v>
      </c>
      <c r="J122" s="375" t="s">
        <v>350</v>
      </c>
      <c r="K122" s="375"/>
      <c r="L122" s="375"/>
      <c r="M122" s="375"/>
      <c r="N122" s="375"/>
      <c r="O122" s="375"/>
      <c r="P122" s="375"/>
      <c r="Q122" s="376"/>
      <c r="R122" s="394" t="s">
        <v>213</v>
      </c>
      <c r="S122" s="395"/>
      <c r="T122" s="395"/>
      <c r="U122" s="395"/>
      <c r="V122" s="378"/>
      <c r="W122" s="378"/>
      <c r="X122" s="49" t="s">
        <v>427</v>
      </c>
      <c r="Y122" s="412" t="str">
        <f>IF(V122&gt;0,IF(V122&lt;240,"&lt;240",""),"")</f>
        <v/>
      </c>
      <c r="Z122" s="412"/>
      <c r="AA122" s="49"/>
      <c r="AB122" s="81"/>
      <c r="AC122" s="471"/>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396"/>
      <c r="C123" s="366"/>
      <c r="D123" s="365"/>
      <c r="E123" s="455"/>
      <c r="F123" s="455"/>
      <c r="G123" s="369"/>
      <c r="H123" s="370"/>
      <c r="I123" s="63" t="s">
        <v>419</v>
      </c>
      <c r="J123" s="375" t="s">
        <v>351</v>
      </c>
      <c r="K123" s="375"/>
      <c r="L123" s="375"/>
      <c r="M123" s="375"/>
      <c r="N123" s="375"/>
      <c r="O123" s="375"/>
      <c r="P123" s="375"/>
      <c r="Q123" s="376"/>
      <c r="R123" s="56"/>
      <c r="S123" s="447" t="s">
        <v>216</v>
      </c>
      <c r="T123" s="447"/>
      <c r="U123" s="447"/>
      <c r="V123" s="447"/>
      <c r="W123" s="447"/>
      <c r="X123" s="447"/>
      <c r="Y123" s="446">
        <f>+W121*2+W122</f>
        <v>0</v>
      </c>
      <c r="Z123" s="446"/>
      <c r="AA123" s="49"/>
      <c r="AB123" s="81"/>
      <c r="AC123" s="471"/>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396"/>
      <c r="C124" s="366"/>
      <c r="D124" s="365"/>
      <c r="E124" s="455"/>
      <c r="F124" s="455"/>
      <c r="G124" s="372" t="s">
        <v>428</v>
      </c>
      <c r="H124" s="373"/>
      <c r="I124" s="37"/>
      <c r="J124" s="37"/>
      <c r="K124" s="37"/>
      <c r="L124" s="37"/>
      <c r="M124" s="37"/>
      <c r="N124" s="37"/>
      <c r="O124" s="37"/>
      <c r="P124" s="37"/>
      <c r="Q124" s="86"/>
      <c r="R124" s="413" t="s">
        <v>219</v>
      </c>
      <c r="S124" s="414"/>
      <c r="T124" s="414"/>
      <c r="U124" s="414"/>
      <c r="V124" s="473"/>
      <c r="W124" s="473"/>
      <c r="X124" s="70" t="s">
        <v>427</v>
      </c>
      <c r="Y124" s="489" t="str">
        <f>IF(V124&gt;30,"&gt;30","")</f>
        <v/>
      </c>
      <c r="Z124" s="489"/>
      <c r="AA124" s="70"/>
      <c r="AB124" s="205"/>
      <c r="AC124" s="471"/>
      <c r="AD124" s="142"/>
      <c r="AE124" s="246"/>
      <c r="AF124" s="246"/>
      <c r="AG124" s="246"/>
      <c r="AH124" s="113" t="s">
        <v>220</v>
      </c>
      <c r="AJ124" s="45" t="str">
        <f>IF(V124&gt;0,IF(V124&gt;30,"◆30超過","●適合"),"■未答")</f>
        <v>■未答</v>
      </c>
      <c r="AK124" s="249"/>
      <c r="AL124" s="249"/>
      <c r="AM124" s="249"/>
      <c r="AN124" s="249"/>
      <c r="AO124" s="249"/>
      <c r="AP124" s="249"/>
      <c r="AQ124" s="246"/>
      <c r="AR124" s="246"/>
      <c r="AS124" s="246"/>
      <c r="AT124" s="246"/>
      <c r="AU124" s="246"/>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396"/>
      <c r="C125" s="366"/>
      <c r="D125" s="365"/>
      <c r="E125" s="455"/>
      <c r="F125" s="455"/>
      <c r="G125" s="363" t="s">
        <v>422</v>
      </c>
      <c r="H125" s="364"/>
      <c r="I125" s="172"/>
      <c r="J125" s="106"/>
      <c r="K125" s="106"/>
      <c r="L125" s="106"/>
      <c r="M125" s="106"/>
      <c r="N125" s="106"/>
      <c r="O125" s="106"/>
      <c r="P125" s="106"/>
      <c r="Q125" s="95"/>
      <c r="R125" s="394" t="s">
        <v>354</v>
      </c>
      <c r="S125" s="395"/>
      <c r="T125" s="395"/>
      <c r="U125" s="395"/>
      <c r="V125" s="168" t="s">
        <v>419</v>
      </c>
      <c r="W125" s="49" t="s">
        <v>421</v>
      </c>
      <c r="X125" s="49"/>
      <c r="Y125" s="168" t="s">
        <v>419</v>
      </c>
      <c r="Z125" s="49" t="s">
        <v>420</v>
      </c>
      <c r="AA125" s="49"/>
      <c r="AB125" s="81"/>
      <c r="AC125" s="471"/>
      <c r="AD125" s="142"/>
      <c r="AE125" s="246"/>
      <c r="AF125" s="246"/>
      <c r="AG125" s="246"/>
      <c r="AH125" s="61"/>
      <c r="AI125" s="61"/>
      <c r="AJ125" s="6"/>
      <c r="AK125" s="6"/>
      <c r="AL125" s="37"/>
      <c r="AM125" s="6"/>
      <c r="AN125" s="6"/>
      <c r="AO125" s="6"/>
      <c r="AP125" s="6"/>
      <c r="AQ125" s="6"/>
      <c r="AR125" s="246"/>
      <c r="AS125" s="246"/>
      <c r="AT125" s="246"/>
      <c r="AU125" s="246"/>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396"/>
      <c r="C126" s="366"/>
      <c r="D126" s="365"/>
      <c r="E126" s="455"/>
      <c r="F126" s="455"/>
      <c r="G126" s="369"/>
      <c r="H126" s="370"/>
      <c r="I126" s="174"/>
      <c r="J126" s="95"/>
      <c r="K126" s="95"/>
      <c r="L126" s="95"/>
      <c r="M126" s="95"/>
      <c r="N126" s="168" t="s">
        <v>419</v>
      </c>
      <c r="O126" s="375" t="s">
        <v>330</v>
      </c>
      <c r="P126" s="375"/>
      <c r="Q126" s="375"/>
      <c r="R126" s="415" t="s">
        <v>357</v>
      </c>
      <c r="S126" s="404"/>
      <c r="T126" s="404"/>
      <c r="U126" s="404"/>
      <c r="V126" s="168" t="s">
        <v>419</v>
      </c>
      <c r="W126" s="97" t="s">
        <v>421</v>
      </c>
      <c r="X126" s="97"/>
      <c r="Y126" s="168" t="s">
        <v>419</v>
      </c>
      <c r="Z126" s="97" t="s">
        <v>420</v>
      </c>
      <c r="AA126" s="97"/>
      <c r="AB126" s="99"/>
      <c r="AC126" s="471"/>
      <c r="AE126" s="246"/>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396"/>
      <c r="C127" s="366"/>
      <c r="D127" s="365"/>
      <c r="E127" s="455"/>
      <c r="F127" s="455"/>
      <c r="G127" s="363" t="s">
        <v>445</v>
      </c>
      <c r="H127" s="364"/>
      <c r="I127" s="206" t="s">
        <v>419</v>
      </c>
      <c r="J127" s="375" t="s">
        <v>361</v>
      </c>
      <c r="K127" s="375"/>
      <c r="L127" s="375"/>
      <c r="M127" s="375"/>
      <c r="N127" s="375"/>
      <c r="O127" s="375"/>
      <c r="P127" s="375"/>
      <c r="Q127" s="376"/>
      <c r="R127" s="415" t="s">
        <v>607</v>
      </c>
      <c r="S127" s="404"/>
      <c r="T127" s="404"/>
      <c r="U127" s="404"/>
      <c r="V127" s="168" t="s">
        <v>419</v>
      </c>
      <c r="W127" s="412" t="s">
        <v>252</v>
      </c>
      <c r="X127" s="412"/>
      <c r="Y127" s="168" t="s">
        <v>419</v>
      </c>
      <c r="Z127" s="403" t="s">
        <v>253</v>
      </c>
      <c r="AA127" s="404"/>
      <c r="AB127" s="179"/>
      <c r="AC127" s="471"/>
      <c r="AE127" s="246"/>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396"/>
      <c r="C128" s="366"/>
      <c r="D128" s="365"/>
      <c r="E128" s="455"/>
      <c r="F128" s="455"/>
      <c r="G128" s="366"/>
      <c r="H128" s="367"/>
      <c r="I128" s="206" t="s">
        <v>419</v>
      </c>
      <c r="J128" s="375" t="s">
        <v>362</v>
      </c>
      <c r="K128" s="375"/>
      <c r="L128" s="375"/>
      <c r="M128" s="375"/>
      <c r="N128" s="375"/>
      <c r="O128" s="375"/>
      <c r="P128" s="375"/>
      <c r="Q128" s="376"/>
      <c r="R128" s="247"/>
      <c r="S128" s="98"/>
      <c r="T128" s="98"/>
      <c r="U128" s="98"/>
      <c r="V128" s="98"/>
      <c r="W128" s="98"/>
      <c r="X128" s="176"/>
      <c r="Y128" s="176"/>
      <c r="Z128" s="176"/>
      <c r="AA128" s="97"/>
      <c r="AB128" s="99"/>
      <c r="AC128" s="471"/>
      <c r="AE128" s="9"/>
      <c r="AF128" s="9"/>
      <c r="AG128" s="9"/>
      <c r="AH128" s="160"/>
      <c r="AJ128" s="248"/>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396"/>
      <c r="C129" s="366"/>
      <c r="D129" s="365"/>
      <c r="E129" s="539"/>
      <c r="F129" s="539"/>
      <c r="G129" s="369"/>
      <c r="H129" s="370"/>
      <c r="I129" s="186"/>
      <c r="J129" s="207"/>
      <c r="K129" s="207"/>
      <c r="L129" s="207"/>
      <c r="M129" s="207"/>
      <c r="N129" s="207"/>
      <c r="O129" s="207"/>
      <c r="P129" s="207"/>
      <c r="Q129" s="208"/>
      <c r="R129" s="180"/>
      <c r="S129" s="104"/>
      <c r="T129" s="104"/>
      <c r="U129" s="104"/>
      <c r="V129" s="104"/>
      <c r="W129" s="104"/>
      <c r="X129" s="209"/>
      <c r="Y129" s="209"/>
      <c r="Z129" s="209"/>
      <c r="AA129" s="88"/>
      <c r="AB129" s="90"/>
      <c r="AC129" s="472"/>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396"/>
      <c r="C130" s="366"/>
      <c r="D130" s="365"/>
      <c r="E130" s="362" t="s">
        <v>444</v>
      </c>
      <c r="F130" s="363"/>
      <c r="G130" s="363"/>
      <c r="H130" s="364"/>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70"/>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x14ac:dyDescent="0.15">
      <c r="B131" s="396"/>
      <c r="C131" s="366"/>
      <c r="D131" s="365"/>
      <c r="E131" s="365"/>
      <c r="F131" s="366"/>
      <c r="G131" s="366"/>
      <c r="H131" s="367"/>
      <c r="I131" s="94"/>
      <c r="J131" s="51"/>
      <c r="K131" s="51"/>
      <c r="L131" s="51"/>
      <c r="M131" s="51"/>
      <c r="N131" s="51"/>
      <c r="O131" s="51"/>
      <c r="P131" s="51"/>
      <c r="Q131" s="52"/>
      <c r="R131" s="56"/>
      <c r="S131" s="49"/>
      <c r="T131" s="49"/>
      <c r="U131" s="49"/>
      <c r="V131" s="49"/>
      <c r="W131" s="49"/>
      <c r="X131" s="49"/>
      <c r="Y131" s="49"/>
      <c r="Z131" s="49"/>
      <c r="AA131" s="49"/>
      <c r="AB131" s="245"/>
      <c r="AC131" s="471"/>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x14ac:dyDescent="0.15">
      <c r="B132" s="396"/>
      <c r="C132" s="366"/>
      <c r="D132" s="365"/>
      <c r="E132" s="365"/>
      <c r="F132" s="366"/>
      <c r="G132" s="366"/>
      <c r="H132" s="367"/>
      <c r="I132" s="211"/>
      <c r="J132" s="207"/>
      <c r="K132" s="207"/>
      <c r="L132" s="211"/>
      <c r="M132" s="207"/>
      <c r="N132" s="168" t="s">
        <v>419</v>
      </c>
      <c r="O132" s="375" t="s">
        <v>330</v>
      </c>
      <c r="P132" s="375"/>
      <c r="Q132" s="376"/>
      <c r="R132" s="415" t="s">
        <v>607</v>
      </c>
      <c r="S132" s="404"/>
      <c r="T132" s="404"/>
      <c r="U132" s="404"/>
      <c r="V132" s="168" t="s">
        <v>419</v>
      </c>
      <c r="W132" s="412" t="s">
        <v>252</v>
      </c>
      <c r="X132" s="412"/>
      <c r="Y132" s="168" t="s">
        <v>419</v>
      </c>
      <c r="Z132" s="403" t="s">
        <v>253</v>
      </c>
      <c r="AA132" s="404"/>
      <c r="AB132" s="179"/>
      <c r="AC132" s="471"/>
      <c r="AD132" s="142"/>
      <c r="AE132" s="1" t="str">
        <f>+I134</f>
        <v>□</v>
      </c>
      <c r="AH132" s="160" t="s">
        <v>164</v>
      </c>
      <c r="AJ132" s="43" t="str">
        <f>IF(V132&amp;Y132="■□","◎過分",IF(V132&amp;Y132="□■","●適合",IF(V132&amp;Y132="□□","■未答","▼矛盾")))</f>
        <v>■未答</v>
      </c>
      <c r="AS132" s="246"/>
      <c r="AT132" s="246"/>
      <c r="AU132" s="246"/>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396"/>
      <c r="C133" s="366"/>
      <c r="D133" s="365"/>
      <c r="E133" s="365"/>
      <c r="F133" s="366"/>
      <c r="G133" s="366"/>
      <c r="H133" s="367"/>
      <c r="I133" s="168" t="s">
        <v>429</v>
      </c>
      <c r="J133" s="375" t="s">
        <v>363</v>
      </c>
      <c r="K133" s="375"/>
      <c r="L133" s="375"/>
      <c r="M133" s="375"/>
      <c r="N133" s="375"/>
      <c r="O133" s="375"/>
      <c r="P133" s="375"/>
      <c r="Q133" s="376"/>
      <c r="R133" s="247"/>
      <c r="S133" s="98"/>
      <c r="T133" s="98"/>
      <c r="U133" s="98"/>
      <c r="V133" s="98"/>
      <c r="W133" s="98"/>
      <c r="X133" s="176"/>
      <c r="Y133" s="176"/>
      <c r="Z133" s="176"/>
      <c r="AA133" s="97"/>
      <c r="AB133" s="99"/>
      <c r="AC133" s="471"/>
      <c r="AE133" s="246"/>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396"/>
      <c r="C134" s="366"/>
      <c r="D134" s="365"/>
      <c r="E134" s="365"/>
      <c r="F134" s="369"/>
      <c r="G134" s="369"/>
      <c r="H134" s="370"/>
      <c r="I134" s="170" t="s">
        <v>429</v>
      </c>
      <c r="J134" s="377" t="s">
        <v>365</v>
      </c>
      <c r="K134" s="377"/>
      <c r="L134" s="377"/>
      <c r="M134" s="377"/>
      <c r="N134" s="377"/>
      <c r="O134" s="377"/>
      <c r="P134" s="377"/>
      <c r="Q134" s="431"/>
      <c r="R134" s="87"/>
      <c r="S134" s="88"/>
      <c r="T134" s="88"/>
      <c r="U134" s="88"/>
      <c r="V134" s="88"/>
      <c r="W134" s="88"/>
      <c r="X134" s="88"/>
      <c r="Y134" s="88"/>
      <c r="Z134" s="88"/>
      <c r="AA134" s="88"/>
      <c r="AB134" s="90"/>
      <c r="AC134" s="471"/>
      <c r="AE134" s="246"/>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396"/>
      <c r="C135" s="366"/>
      <c r="D135" s="365"/>
      <c r="E135" s="455"/>
      <c r="F135" s="363" t="s">
        <v>443</v>
      </c>
      <c r="G135" s="363"/>
      <c r="H135" s="364"/>
      <c r="I135" s="106"/>
      <c r="J135" s="106"/>
      <c r="K135" s="106"/>
      <c r="L135" s="106"/>
      <c r="M135" s="106"/>
      <c r="N135" s="106"/>
      <c r="O135" s="106"/>
      <c r="P135" s="106"/>
      <c r="Q135" s="107"/>
      <c r="R135" s="475" t="s">
        <v>366</v>
      </c>
      <c r="S135" s="476"/>
      <c r="T135" s="476"/>
      <c r="U135" s="476"/>
      <c r="V135" s="476"/>
      <c r="W135" s="476"/>
      <c r="X135" s="476"/>
      <c r="Y135" s="476"/>
      <c r="Z135" s="476"/>
      <c r="AA135" s="476"/>
      <c r="AB135" s="477"/>
      <c r="AC135" s="471"/>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x14ac:dyDescent="0.15">
      <c r="B136" s="396"/>
      <c r="C136" s="366"/>
      <c r="D136" s="365"/>
      <c r="E136" s="455"/>
      <c r="F136" s="366"/>
      <c r="G136" s="366"/>
      <c r="H136" s="367"/>
      <c r="I136" s="168" t="s">
        <v>429</v>
      </c>
      <c r="J136" s="375" t="s">
        <v>367</v>
      </c>
      <c r="K136" s="375"/>
      <c r="L136" s="375"/>
      <c r="M136" s="375"/>
      <c r="N136" s="375"/>
      <c r="O136" s="375"/>
      <c r="P136" s="375"/>
      <c r="Q136" s="376"/>
      <c r="R136" s="514"/>
      <c r="S136" s="490"/>
      <c r="T136" s="490"/>
      <c r="U136" s="490"/>
      <c r="V136" s="490"/>
      <c r="W136" s="490"/>
      <c r="X136" s="490"/>
      <c r="Y136" s="490"/>
      <c r="Z136" s="490"/>
      <c r="AA136" s="490"/>
      <c r="AB136" s="515"/>
      <c r="AC136" s="471"/>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x14ac:dyDescent="0.15">
      <c r="B137" s="396"/>
      <c r="C137" s="366"/>
      <c r="D137" s="365"/>
      <c r="E137" s="455"/>
      <c r="F137" s="366"/>
      <c r="G137" s="366"/>
      <c r="H137" s="367"/>
      <c r="I137" s="168" t="s">
        <v>429</v>
      </c>
      <c r="J137" s="375" t="s">
        <v>370</v>
      </c>
      <c r="K137" s="375"/>
      <c r="L137" s="375"/>
      <c r="M137" s="375"/>
      <c r="N137" s="375"/>
      <c r="O137" s="375"/>
      <c r="P137" s="375"/>
      <c r="Q137" s="376"/>
      <c r="R137" s="514"/>
      <c r="S137" s="490"/>
      <c r="T137" s="490"/>
      <c r="U137" s="490"/>
      <c r="V137" s="490"/>
      <c r="W137" s="490"/>
      <c r="X137" s="490"/>
      <c r="Y137" s="490"/>
      <c r="Z137" s="490"/>
      <c r="AA137" s="490"/>
      <c r="AB137" s="515"/>
      <c r="AC137" s="471"/>
      <c r="AQ137" s="6"/>
      <c r="AR137" s="9"/>
      <c r="AS137" s="9"/>
      <c r="AT137" s="9"/>
      <c r="AU137" s="9"/>
      <c r="BE137" s="1"/>
      <c r="BG137" s="1"/>
      <c r="BH137" s="1"/>
      <c r="BI137" s="1"/>
      <c r="BJ137" s="1"/>
      <c r="BK137" s="1"/>
      <c r="BL137" s="1"/>
      <c r="BM137" s="1"/>
      <c r="BN137" s="1"/>
    </row>
    <row r="138" spans="2:66" ht="26.25" customHeight="1" x14ac:dyDescent="0.15">
      <c r="B138" s="396"/>
      <c r="C138" s="366"/>
      <c r="D138" s="365"/>
      <c r="E138" s="455"/>
      <c r="F138" s="369"/>
      <c r="G138" s="369"/>
      <c r="H138" s="370"/>
      <c r="I138" s="101"/>
      <c r="J138" s="101"/>
      <c r="K138" s="101"/>
      <c r="L138" s="101"/>
      <c r="M138" s="101"/>
      <c r="N138" s="101"/>
      <c r="O138" s="101"/>
      <c r="P138" s="101"/>
      <c r="Q138" s="102"/>
      <c r="R138" s="516"/>
      <c r="S138" s="488"/>
      <c r="T138" s="488"/>
      <c r="U138" s="488"/>
      <c r="V138" s="488"/>
      <c r="W138" s="488"/>
      <c r="X138" s="488"/>
      <c r="Y138" s="488"/>
      <c r="Z138" s="488"/>
      <c r="AA138" s="488"/>
      <c r="AB138" s="517"/>
      <c r="AC138" s="471"/>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396"/>
      <c r="C139" s="366"/>
      <c r="D139" s="365"/>
      <c r="E139" s="455"/>
      <c r="F139" s="363" t="s">
        <v>442</v>
      </c>
      <c r="G139" s="363"/>
      <c r="H139" s="364"/>
      <c r="I139" s="106"/>
      <c r="J139" s="106"/>
      <c r="K139" s="106"/>
      <c r="L139" s="106"/>
      <c r="M139" s="106"/>
      <c r="N139" s="106"/>
      <c r="O139" s="106"/>
      <c r="P139" s="106"/>
      <c r="Q139" s="107"/>
      <c r="R139" s="475" t="s">
        <v>366</v>
      </c>
      <c r="S139" s="476"/>
      <c r="T139" s="476"/>
      <c r="U139" s="476"/>
      <c r="V139" s="476"/>
      <c r="W139" s="476"/>
      <c r="X139" s="476"/>
      <c r="Y139" s="476"/>
      <c r="Z139" s="476"/>
      <c r="AA139" s="476"/>
      <c r="AB139" s="477"/>
      <c r="AC139" s="471"/>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x14ac:dyDescent="0.15">
      <c r="B140" s="396"/>
      <c r="C140" s="366"/>
      <c r="D140" s="365"/>
      <c r="E140" s="455"/>
      <c r="F140" s="366"/>
      <c r="G140" s="366"/>
      <c r="H140" s="367"/>
      <c r="I140" s="168" t="s">
        <v>429</v>
      </c>
      <c r="J140" s="375" t="s">
        <v>367</v>
      </c>
      <c r="K140" s="375"/>
      <c r="L140" s="375"/>
      <c r="M140" s="375"/>
      <c r="N140" s="375"/>
      <c r="O140" s="375"/>
      <c r="P140" s="375"/>
      <c r="Q140" s="376"/>
      <c r="R140" s="514"/>
      <c r="S140" s="490"/>
      <c r="T140" s="490"/>
      <c r="U140" s="490"/>
      <c r="V140" s="490"/>
      <c r="W140" s="490"/>
      <c r="X140" s="490"/>
      <c r="Y140" s="490"/>
      <c r="Z140" s="490"/>
      <c r="AA140" s="490"/>
      <c r="AB140" s="515"/>
      <c r="AC140" s="471"/>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x14ac:dyDescent="0.15">
      <c r="B141" s="396"/>
      <c r="C141" s="366"/>
      <c r="D141" s="365"/>
      <c r="E141" s="455"/>
      <c r="F141" s="366"/>
      <c r="G141" s="366"/>
      <c r="H141" s="367"/>
      <c r="I141" s="168" t="s">
        <v>429</v>
      </c>
      <c r="J141" s="375" t="s">
        <v>370</v>
      </c>
      <c r="K141" s="375"/>
      <c r="L141" s="375"/>
      <c r="M141" s="375"/>
      <c r="N141" s="375"/>
      <c r="O141" s="375"/>
      <c r="P141" s="375"/>
      <c r="Q141" s="376"/>
      <c r="R141" s="514"/>
      <c r="S141" s="490"/>
      <c r="T141" s="490"/>
      <c r="U141" s="490"/>
      <c r="V141" s="490"/>
      <c r="W141" s="490"/>
      <c r="X141" s="490"/>
      <c r="Y141" s="490"/>
      <c r="Z141" s="490"/>
      <c r="AA141" s="490"/>
      <c r="AB141" s="515"/>
      <c r="AC141" s="471"/>
      <c r="AR141" s="9"/>
      <c r="AS141" s="9"/>
      <c r="AT141" s="9"/>
      <c r="AU141" s="9"/>
      <c r="BE141" s="1"/>
      <c r="BG141" s="1"/>
      <c r="BH141" s="1"/>
      <c r="BI141" s="1"/>
      <c r="BJ141" s="1"/>
      <c r="BK141" s="1"/>
      <c r="BL141" s="1"/>
      <c r="BM141" s="1"/>
      <c r="BN141" s="1"/>
    </row>
    <row r="142" spans="2:66" ht="19.5" customHeight="1" x14ac:dyDescent="0.15">
      <c r="B142" s="402"/>
      <c r="C142" s="369"/>
      <c r="D142" s="368"/>
      <c r="E142" s="539"/>
      <c r="F142" s="369"/>
      <c r="G142" s="369"/>
      <c r="H142" s="370"/>
      <c r="I142" s="101"/>
      <c r="J142" s="101"/>
      <c r="K142" s="101"/>
      <c r="L142" s="101"/>
      <c r="M142" s="101"/>
      <c r="N142" s="101"/>
      <c r="O142" s="101"/>
      <c r="P142" s="101"/>
      <c r="Q142" s="102"/>
      <c r="R142" s="516"/>
      <c r="S142" s="488"/>
      <c r="T142" s="488"/>
      <c r="U142" s="488"/>
      <c r="V142" s="488"/>
      <c r="W142" s="488"/>
      <c r="X142" s="488"/>
      <c r="Y142" s="488"/>
      <c r="Z142" s="488"/>
      <c r="AA142" s="488"/>
      <c r="AB142" s="517"/>
      <c r="AC142" s="472"/>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396" t="s">
        <v>438</v>
      </c>
      <c r="C143" s="397"/>
      <c r="D143" s="409" t="s">
        <v>437</v>
      </c>
      <c r="E143" s="410"/>
      <c r="F143" s="410"/>
      <c r="G143" s="410"/>
      <c r="H143" s="411"/>
      <c r="I143" s="94"/>
      <c r="J143" s="51"/>
      <c r="K143" s="51"/>
      <c r="L143" s="51"/>
      <c r="M143" s="51"/>
      <c r="N143" s="51"/>
      <c r="O143" s="51"/>
      <c r="P143" s="51"/>
      <c r="Q143" s="52"/>
      <c r="R143" s="56"/>
      <c r="S143" s="49"/>
      <c r="T143" s="49"/>
      <c r="U143" s="49"/>
      <c r="V143" s="49"/>
      <c r="W143" s="49"/>
      <c r="X143" s="49"/>
      <c r="Y143" s="49"/>
      <c r="Z143" s="49"/>
      <c r="AA143" s="49"/>
      <c r="AB143" s="177" t="s">
        <v>110</v>
      </c>
      <c r="AC143" s="472"/>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x14ac:dyDescent="0.15">
      <c r="B144" s="396"/>
      <c r="C144" s="397"/>
      <c r="D144" s="409"/>
      <c r="E144" s="410"/>
      <c r="F144" s="410"/>
      <c r="G144" s="410"/>
      <c r="H144" s="411"/>
      <c r="I144" s="94"/>
      <c r="J144" s="51"/>
      <c r="K144" s="51"/>
      <c r="L144" s="51"/>
      <c r="M144" s="51"/>
      <c r="N144" s="51"/>
      <c r="O144" s="51"/>
      <c r="P144" s="51"/>
      <c r="Q144" s="52"/>
      <c r="R144" s="56"/>
      <c r="S144" s="49"/>
      <c r="T144" s="49"/>
      <c r="U144" s="49"/>
      <c r="V144" s="49"/>
      <c r="W144" s="49"/>
      <c r="X144" s="49"/>
      <c r="Y144" s="49"/>
      <c r="Z144" s="49"/>
      <c r="AA144" s="49"/>
      <c r="AB144" s="245"/>
      <c r="AC144" s="479"/>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x14ac:dyDescent="0.15">
      <c r="B145" s="396"/>
      <c r="C145" s="397"/>
      <c r="D145" s="409"/>
      <c r="E145" s="410"/>
      <c r="F145" s="410"/>
      <c r="G145" s="410"/>
      <c r="H145" s="411"/>
      <c r="I145" s="94"/>
      <c r="J145" s="51"/>
      <c r="K145" s="51"/>
      <c r="L145" s="51"/>
      <c r="M145" s="51"/>
      <c r="N145" s="51"/>
      <c r="O145" s="51"/>
      <c r="P145" s="51"/>
      <c r="Q145" s="52"/>
      <c r="R145" s="40" t="s">
        <v>419</v>
      </c>
      <c r="S145" s="395" t="s">
        <v>372</v>
      </c>
      <c r="T145" s="395"/>
      <c r="U145" s="395"/>
      <c r="V145" s="395"/>
      <c r="W145" s="395"/>
      <c r="X145" s="395"/>
      <c r="Y145" s="395"/>
      <c r="Z145" s="395"/>
      <c r="AA145" s="395"/>
      <c r="AB145" s="478"/>
      <c r="AC145" s="479"/>
      <c r="AE145" s="1" t="str">
        <f>+I149</f>
        <v>□</v>
      </c>
      <c r="AS145" s="9"/>
      <c r="AT145" s="9"/>
      <c r="AU145" s="9"/>
      <c r="BE145" s="1"/>
      <c r="BG145" s="1"/>
      <c r="BH145" s="1"/>
      <c r="BI145" s="1"/>
      <c r="BJ145" s="1"/>
      <c r="BK145" s="1"/>
      <c r="BL145" s="1"/>
      <c r="BM145" s="1"/>
      <c r="BN145" s="1"/>
    </row>
    <row r="146" spans="2:66" ht="18" customHeight="1" x14ac:dyDescent="0.15">
      <c r="B146" s="396"/>
      <c r="C146" s="397"/>
      <c r="D146" s="409"/>
      <c r="E146" s="410"/>
      <c r="F146" s="410"/>
      <c r="G146" s="410"/>
      <c r="H146" s="411"/>
      <c r="I146" s="63" t="s">
        <v>429</v>
      </c>
      <c r="J146" s="37" t="s">
        <v>373</v>
      </c>
      <c r="K146" s="37"/>
      <c r="L146" s="37"/>
      <c r="M146" s="37"/>
      <c r="N146" s="37"/>
      <c r="O146" s="37"/>
      <c r="P146" s="37"/>
      <c r="Q146" s="39"/>
      <c r="R146" s="40" t="s">
        <v>419</v>
      </c>
      <c r="S146" s="404" t="s">
        <v>374</v>
      </c>
      <c r="T146" s="404"/>
      <c r="U146" s="404"/>
      <c r="V146" s="404"/>
      <c r="W146" s="404"/>
      <c r="X146" s="404"/>
      <c r="Y146" s="404"/>
      <c r="Z146" s="404"/>
      <c r="AA146" s="404"/>
      <c r="AB146" s="403"/>
      <c r="AC146" s="479"/>
      <c r="AS146" s="9"/>
      <c r="AT146" s="9"/>
      <c r="AU146" s="9"/>
      <c r="BE146" s="1"/>
      <c r="BG146" s="1"/>
      <c r="BH146" s="1"/>
      <c r="BI146" s="1"/>
      <c r="BJ146" s="1"/>
      <c r="BK146" s="1"/>
      <c r="BL146" s="1"/>
      <c r="BM146" s="1"/>
      <c r="BN146" s="1"/>
    </row>
    <row r="147" spans="2:66" ht="17.25" customHeight="1" x14ac:dyDescent="0.15">
      <c r="B147" s="396"/>
      <c r="C147" s="397"/>
      <c r="D147" s="409"/>
      <c r="E147" s="410"/>
      <c r="F147" s="410"/>
      <c r="G147" s="410"/>
      <c r="H147" s="411"/>
      <c r="I147" s="94"/>
      <c r="J147" s="37"/>
      <c r="K147" s="37"/>
      <c r="L147" s="37"/>
      <c r="M147" s="37"/>
      <c r="N147" s="37"/>
      <c r="O147" s="37"/>
      <c r="P147" s="37"/>
      <c r="Q147" s="39"/>
      <c r="R147" s="48"/>
      <c r="S147" s="404"/>
      <c r="T147" s="404"/>
      <c r="U147" s="404"/>
      <c r="V147" s="404"/>
      <c r="W147" s="404"/>
      <c r="X147" s="404"/>
      <c r="Y147" s="404"/>
      <c r="Z147" s="404"/>
      <c r="AA147" s="404"/>
      <c r="AB147" s="403"/>
      <c r="AC147" s="479"/>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396"/>
      <c r="C148" s="397"/>
      <c r="D148" s="455"/>
      <c r="E148" s="371" t="s">
        <v>54</v>
      </c>
      <c r="F148" s="372"/>
      <c r="G148" s="372"/>
      <c r="H148" s="373"/>
      <c r="I148" s="63" t="s">
        <v>419</v>
      </c>
      <c r="J148" s="37" t="s">
        <v>187</v>
      </c>
      <c r="K148" s="37"/>
      <c r="L148" s="37"/>
      <c r="M148" s="37"/>
      <c r="N148" s="37"/>
      <c r="O148" s="37"/>
      <c r="P148" s="37"/>
      <c r="Q148" s="39"/>
      <c r="R148" s="415" t="s">
        <v>275</v>
      </c>
      <c r="S148" s="404"/>
      <c r="T148" s="404"/>
      <c r="U148" s="404"/>
      <c r="V148" s="404"/>
      <c r="W148" s="404"/>
      <c r="X148" s="404"/>
      <c r="Y148" s="378"/>
      <c r="Z148" s="378"/>
      <c r="AA148" s="97" t="s">
        <v>427</v>
      </c>
      <c r="AB148" s="99"/>
      <c r="AC148" s="479"/>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396"/>
      <c r="C149" s="397"/>
      <c r="D149" s="455"/>
      <c r="E149" s="371"/>
      <c r="F149" s="372"/>
      <c r="G149" s="372"/>
      <c r="H149" s="373"/>
      <c r="I149" s="63" t="s">
        <v>419</v>
      </c>
      <c r="J149" s="37" t="s">
        <v>279</v>
      </c>
      <c r="K149" s="37"/>
      <c r="L149" s="37"/>
      <c r="M149" s="37"/>
      <c r="N149" s="37"/>
      <c r="O149" s="37"/>
      <c r="P149" s="37"/>
      <c r="Q149" s="39"/>
      <c r="R149" s="415" t="s">
        <v>280</v>
      </c>
      <c r="S149" s="404"/>
      <c r="T149" s="404"/>
      <c r="U149" s="404"/>
      <c r="V149" s="404"/>
      <c r="W149" s="404"/>
      <c r="X149" s="404"/>
      <c r="Y149" s="378"/>
      <c r="Z149" s="378"/>
      <c r="AA149" s="97" t="s">
        <v>427</v>
      </c>
      <c r="AB149" s="99"/>
      <c r="AC149" s="479"/>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396"/>
      <c r="C150" s="397"/>
      <c r="D150" s="455"/>
      <c r="E150" s="371"/>
      <c r="F150" s="372"/>
      <c r="G150" s="372"/>
      <c r="H150" s="373"/>
      <c r="I150" s="37"/>
      <c r="J150" s="37"/>
      <c r="K150" s="37"/>
      <c r="L150" s="37"/>
      <c r="M150" s="37"/>
      <c r="N150" s="37"/>
      <c r="O150" s="37"/>
      <c r="P150" s="37"/>
      <c r="Q150" s="39"/>
      <c r="R150" s="157" t="s">
        <v>282</v>
      </c>
      <c r="S150" s="97"/>
      <c r="T150" s="97"/>
      <c r="U150" s="97"/>
      <c r="V150" s="97"/>
      <c r="W150" s="97"/>
      <c r="X150" s="97"/>
      <c r="Y150" s="378"/>
      <c r="Z150" s="378"/>
      <c r="AA150" s="97" t="s">
        <v>427</v>
      </c>
      <c r="AB150" s="99"/>
      <c r="AC150" s="479"/>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396"/>
      <c r="C151" s="397"/>
      <c r="D151" s="455"/>
      <c r="E151" s="371" t="s">
        <v>502</v>
      </c>
      <c r="F151" s="372"/>
      <c r="G151" s="372"/>
      <c r="H151" s="373"/>
      <c r="I151" s="94"/>
      <c r="J151" s="95"/>
      <c r="K151" s="95"/>
      <c r="L151" s="37"/>
      <c r="M151" s="37"/>
      <c r="N151" s="37"/>
      <c r="O151" s="37"/>
      <c r="P151" s="37"/>
      <c r="Q151" s="39"/>
      <c r="R151" s="56"/>
      <c r="S151" s="49"/>
      <c r="T151" s="49"/>
      <c r="U151" s="49"/>
      <c r="V151" s="49"/>
      <c r="W151" s="49"/>
      <c r="X151" s="49"/>
      <c r="Y151" s="49"/>
      <c r="Z151" s="49"/>
      <c r="AA151" s="49"/>
      <c r="AB151" s="49"/>
      <c r="AC151" s="479"/>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396"/>
      <c r="C152" s="397"/>
      <c r="D152" s="455"/>
      <c r="E152" s="371"/>
      <c r="F152" s="372"/>
      <c r="G152" s="372"/>
      <c r="H152" s="373"/>
      <c r="I152" s="94"/>
      <c r="J152" s="95"/>
      <c r="K152" s="95"/>
      <c r="L152" s="37"/>
      <c r="M152" s="37"/>
      <c r="N152" s="37"/>
      <c r="O152" s="37"/>
      <c r="P152" s="37"/>
      <c r="Q152" s="39"/>
      <c r="R152" s="394" t="s">
        <v>303</v>
      </c>
      <c r="S152" s="395"/>
      <c r="T152" s="395"/>
      <c r="U152" s="395"/>
      <c r="V152" s="395"/>
      <c r="W152" s="395"/>
      <c r="X152" s="395"/>
      <c r="Y152" s="378"/>
      <c r="Z152" s="378"/>
      <c r="AA152" s="49" t="s">
        <v>427</v>
      </c>
      <c r="AB152" s="49"/>
      <c r="AC152" s="479"/>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398"/>
      <c r="C153" s="399"/>
      <c r="D153" s="456"/>
      <c r="E153" s="511"/>
      <c r="F153" s="512"/>
      <c r="G153" s="512"/>
      <c r="H153" s="513"/>
      <c r="I153" s="154"/>
      <c r="J153" s="213"/>
      <c r="K153" s="213"/>
      <c r="L153" s="148"/>
      <c r="M153" s="148"/>
      <c r="N153" s="148"/>
      <c r="O153" s="148"/>
      <c r="P153" s="148"/>
      <c r="Q153" s="149"/>
      <c r="R153" s="151"/>
      <c r="S153" s="151"/>
      <c r="T153" s="151"/>
      <c r="U153" s="151"/>
      <c r="V153" s="151"/>
      <c r="W153" s="151"/>
      <c r="X153" s="151"/>
      <c r="Y153" s="151"/>
      <c r="Z153" s="151"/>
      <c r="AA153" s="151"/>
      <c r="AB153" s="151"/>
      <c r="AC153" s="479"/>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400" t="s">
        <v>436</v>
      </c>
      <c r="C154" s="747"/>
      <c r="D154" s="401" t="s">
        <v>55</v>
      </c>
      <c r="E154" s="401"/>
      <c r="F154" s="401"/>
      <c r="G154" s="401"/>
      <c r="H154" s="428"/>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483"/>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x14ac:dyDescent="0.15">
      <c r="B155" s="396"/>
      <c r="C155" s="748"/>
      <c r="D155" s="366"/>
      <c r="E155" s="366"/>
      <c r="F155" s="366"/>
      <c r="G155" s="366"/>
      <c r="H155" s="367"/>
      <c r="I155" s="170" t="s">
        <v>429</v>
      </c>
      <c r="J155" s="377" t="s">
        <v>378</v>
      </c>
      <c r="K155" s="377"/>
      <c r="L155" s="170" t="s">
        <v>419</v>
      </c>
      <c r="M155" s="377" t="s">
        <v>379</v>
      </c>
      <c r="N155" s="377"/>
      <c r="O155" s="170" t="s">
        <v>429</v>
      </c>
      <c r="P155" s="377" t="s">
        <v>313</v>
      </c>
      <c r="Q155" s="431"/>
      <c r="R155" s="157"/>
      <c r="S155" s="97"/>
      <c r="T155" s="97"/>
      <c r="U155" s="97"/>
      <c r="V155" s="97"/>
      <c r="W155" s="97"/>
      <c r="X155" s="97"/>
      <c r="Y155" s="97"/>
      <c r="Z155" s="97"/>
      <c r="AA155" s="97"/>
      <c r="AB155" s="97"/>
      <c r="AC155" s="472"/>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x14ac:dyDescent="0.15">
      <c r="B156" s="749"/>
      <c r="C156" s="750"/>
      <c r="D156" s="362" t="s">
        <v>430</v>
      </c>
      <c r="E156" s="363"/>
      <c r="F156" s="363"/>
      <c r="G156" s="363"/>
      <c r="H156" s="364"/>
      <c r="I156" s="197"/>
      <c r="J156" s="198"/>
      <c r="K156" s="198"/>
      <c r="L156" s="197"/>
      <c r="M156" s="198"/>
      <c r="N156" s="199" t="s">
        <v>419</v>
      </c>
      <c r="O156" s="379" t="s">
        <v>330</v>
      </c>
      <c r="P156" s="379"/>
      <c r="Q156" s="380"/>
      <c r="R156" s="200" t="s">
        <v>419</v>
      </c>
      <c r="S156" s="485" t="s">
        <v>382</v>
      </c>
      <c r="T156" s="485"/>
      <c r="U156" s="485"/>
      <c r="V156" s="485"/>
      <c r="W156" s="485"/>
      <c r="X156" s="485"/>
      <c r="Y156" s="485"/>
      <c r="Z156" s="485"/>
      <c r="AA156" s="485"/>
      <c r="AB156" s="518"/>
      <c r="AC156" s="470"/>
      <c r="AE156" s="1" t="str">
        <f>+L155</f>
        <v>□</v>
      </c>
      <c r="BE156" s="1"/>
      <c r="BG156" s="1"/>
      <c r="BH156" s="1"/>
      <c r="BI156" s="1"/>
      <c r="BJ156" s="1"/>
      <c r="BK156" s="1"/>
      <c r="BL156" s="1"/>
      <c r="BM156" s="1"/>
      <c r="BN156" s="1"/>
    </row>
    <row r="157" spans="2:66" ht="21.95" customHeight="1" x14ac:dyDescent="0.15">
      <c r="B157" s="749"/>
      <c r="C157" s="750"/>
      <c r="D157" s="365"/>
      <c r="E157" s="366"/>
      <c r="F157" s="366"/>
      <c r="G157" s="366"/>
      <c r="H157" s="367"/>
      <c r="I157" s="170" t="s">
        <v>429</v>
      </c>
      <c r="J157" s="377" t="s">
        <v>312</v>
      </c>
      <c r="K157" s="377"/>
      <c r="L157" s="170" t="s">
        <v>419</v>
      </c>
      <c r="M157" s="377" t="s">
        <v>313</v>
      </c>
      <c r="N157" s="377"/>
      <c r="O157" s="377"/>
      <c r="P157" s="101"/>
      <c r="Q157" s="102"/>
      <c r="R157" s="40" t="s">
        <v>419</v>
      </c>
      <c r="S157" s="487" t="s">
        <v>383</v>
      </c>
      <c r="T157" s="487"/>
      <c r="U157" s="487"/>
      <c r="V157" s="487"/>
      <c r="W157" s="487"/>
      <c r="X157" s="487"/>
      <c r="Y157" s="487"/>
      <c r="Z157" s="487"/>
      <c r="AA157" s="487"/>
      <c r="AB157" s="492"/>
      <c r="AC157" s="472"/>
      <c r="AE157" s="1" t="str">
        <f>+O155</f>
        <v>□</v>
      </c>
      <c r="BE157" s="1"/>
      <c r="BG157" s="1"/>
      <c r="BH157" s="1"/>
      <c r="BI157" s="1"/>
      <c r="BJ157" s="1"/>
      <c r="BK157" s="1"/>
      <c r="BL157" s="1"/>
      <c r="BM157" s="1"/>
      <c r="BN157" s="1"/>
    </row>
    <row r="158" spans="2:66" ht="17.100000000000001" customHeight="1" x14ac:dyDescent="0.15">
      <c r="B158" s="749"/>
      <c r="C158" s="750"/>
      <c r="D158" s="35"/>
      <c r="E158" s="362" t="s">
        <v>503</v>
      </c>
      <c r="F158" s="363"/>
      <c r="G158" s="363"/>
      <c r="H158" s="364"/>
      <c r="I158" s="105"/>
      <c r="J158" s="198"/>
      <c r="K158" s="198"/>
      <c r="L158" s="198"/>
      <c r="M158" s="198"/>
      <c r="N158" s="199" t="s">
        <v>419</v>
      </c>
      <c r="O158" s="379" t="s">
        <v>330</v>
      </c>
      <c r="P158" s="379"/>
      <c r="Q158" s="379"/>
      <c r="R158" s="392" t="s">
        <v>209</v>
      </c>
      <c r="S158" s="393"/>
      <c r="T158" s="393"/>
      <c r="U158" s="393"/>
      <c r="V158" s="405"/>
      <c r="W158" s="405"/>
      <c r="X158" s="79" t="s">
        <v>427</v>
      </c>
      <c r="Y158" s="79"/>
      <c r="Z158" s="79"/>
      <c r="AA158" s="79"/>
      <c r="AB158" s="217"/>
      <c r="AC158" s="470"/>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x14ac:dyDescent="0.15">
      <c r="B159" s="749"/>
      <c r="C159" s="750"/>
      <c r="D159" s="35"/>
      <c r="E159" s="365"/>
      <c r="F159" s="366"/>
      <c r="G159" s="366"/>
      <c r="H159" s="367"/>
      <c r="I159" s="63" t="s">
        <v>419</v>
      </c>
      <c r="J159" s="375" t="s">
        <v>350</v>
      </c>
      <c r="K159" s="375"/>
      <c r="L159" s="375"/>
      <c r="M159" s="375"/>
      <c r="N159" s="375"/>
      <c r="O159" s="375"/>
      <c r="P159" s="375"/>
      <c r="Q159" s="376"/>
      <c r="R159" s="394" t="s">
        <v>213</v>
      </c>
      <c r="S159" s="395"/>
      <c r="T159" s="395"/>
      <c r="U159" s="395"/>
      <c r="V159" s="378"/>
      <c r="W159" s="378"/>
      <c r="X159" s="49" t="s">
        <v>427</v>
      </c>
      <c r="Y159" s="412" t="str">
        <f>IF(V159&gt;0,IF(V159&lt;240,"&lt;240",""),"")</f>
        <v/>
      </c>
      <c r="Z159" s="412"/>
      <c r="AA159" s="49"/>
      <c r="AB159" s="81"/>
      <c r="AC159" s="471"/>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x14ac:dyDescent="0.15">
      <c r="B160" s="749"/>
      <c r="C160" s="750"/>
      <c r="D160" s="35"/>
      <c r="E160" s="368"/>
      <c r="F160" s="369"/>
      <c r="G160" s="369"/>
      <c r="H160" s="370"/>
      <c r="I160" s="63" t="s">
        <v>419</v>
      </c>
      <c r="J160" s="375" t="s">
        <v>351</v>
      </c>
      <c r="K160" s="375"/>
      <c r="L160" s="375"/>
      <c r="M160" s="375"/>
      <c r="N160" s="375"/>
      <c r="O160" s="375"/>
      <c r="P160" s="375"/>
      <c r="Q160" s="376"/>
      <c r="R160" s="56"/>
      <c r="S160" s="447" t="s">
        <v>216</v>
      </c>
      <c r="T160" s="447"/>
      <c r="U160" s="447"/>
      <c r="V160" s="447"/>
      <c r="W160" s="447"/>
      <c r="X160" s="447"/>
      <c r="Y160" s="446"/>
      <c r="Z160" s="446"/>
      <c r="AA160" s="49"/>
      <c r="AB160" s="81"/>
      <c r="AC160" s="471"/>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x14ac:dyDescent="0.15">
      <c r="B161" s="749"/>
      <c r="C161" s="750"/>
      <c r="D161" s="35"/>
      <c r="E161" s="371" t="s">
        <v>428</v>
      </c>
      <c r="F161" s="372"/>
      <c r="G161" s="372"/>
      <c r="H161" s="373"/>
      <c r="I161" s="85"/>
      <c r="J161" s="85"/>
      <c r="K161" s="85"/>
      <c r="L161" s="85"/>
      <c r="M161" s="85"/>
      <c r="N161" s="85"/>
      <c r="O161" s="85"/>
      <c r="P161" s="85"/>
      <c r="Q161" s="86"/>
      <c r="R161" s="413" t="s">
        <v>219</v>
      </c>
      <c r="S161" s="414"/>
      <c r="T161" s="414"/>
      <c r="U161" s="414"/>
      <c r="V161" s="473"/>
      <c r="W161" s="473"/>
      <c r="X161" s="70" t="s">
        <v>427</v>
      </c>
      <c r="Y161" s="489" t="str">
        <f>IF(V161&gt;30,"&gt;30","")</f>
        <v/>
      </c>
      <c r="Z161" s="489"/>
      <c r="AA161" s="70"/>
      <c r="AB161" s="70"/>
      <c r="AC161" s="472"/>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x14ac:dyDescent="0.15">
      <c r="B162" s="749"/>
      <c r="C162" s="750"/>
      <c r="D162" s="35"/>
      <c r="E162" s="362" t="s">
        <v>422</v>
      </c>
      <c r="F162" s="363"/>
      <c r="G162" s="363"/>
      <c r="H162" s="364"/>
      <c r="I162" s="172"/>
      <c r="J162" s="106"/>
      <c r="K162" s="106"/>
      <c r="L162" s="106"/>
      <c r="M162" s="106"/>
      <c r="N162" s="199" t="s">
        <v>419</v>
      </c>
      <c r="O162" s="379" t="s">
        <v>330</v>
      </c>
      <c r="P162" s="379"/>
      <c r="Q162" s="379"/>
      <c r="R162" s="392" t="s">
        <v>354</v>
      </c>
      <c r="S162" s="393"/>
      <c r="T162" s="393"/>
      <c r="U162" s="393"/>
      <c r="V162" s="199" t="s">
        <v>419</v>
      </c>
      <c r="W162" s="79" t="s">
        <v>421</v>
      </c>
      <c r="X162" s="79"/>
      <c r="Y162" s="199" t="s">
        <v>419</v>
      </c>
      <c r="Z162" s="79" t="s">
        <v>420</v>
      </c>
      <c r="AA162" s="79"/>
      <c r="AB162" s="217"/>
      <c r="AC162" s="470"/>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x14ac:dyDescent="0.15">
      <c r="B163" s="749"/>
      <c r="C163" s="750"/>
      <c r="D163" s="35"/>
      <c r="E163" s="368"/>
      <c r="F163" s="369"/>
      <c r="G163" s="369"/>
      <c r="H163" s="370"/>
      <c r="I163" s="206" t="s">
        <v>419</v>
      </c>
      <c r="J163" s="375" t="s">
        <v>361</v>
      </c>
      <c r="K163" s="375"/>
      <c r="L163" s="375"/>
      <c r="M163" s="375"/>
      <c r="N163" s="375"/>
      <c r="O163" s="375"/>
      <c r="P163" s="375"/>
      <c r="Q163" s="376"/>
      <c r="R163" s="415" t="s">
        <v>357</v>
      </c>
      <c r="S163" s="404"/>
      <c r="T163" s="404"/>
      <c r="U163" s="404"/>
      <c r="V163" s="168" t="s">
        <v>85</v>
      </c>
      <c r="W163" s="97" t="s">
        <v>163</v>
      </c>
      <c r="X163" s="97"/>
      <c r="Y163" s="168" t="s">
        <v>85</v>
      </c>
      <c r="Z163" s="97" t="s">
        <v>356</v>
      </c>
      <c r="AA163" s="97"/>
      <c r="AB163" s="99"/>
      <c r="AC163" s="471"/>
      <c r="AE163" s="1" t="str">
        <f>+I160</f>
        <v>□</v>
      </c>
      <c r="BE163" s="1"/>
      <c r="BG163" s="1"/>
      <c r="BH163" s="1"/>
      <c r="BI163" s="1"/>
      <c r="BJ163" s="1"/>
      <c r="BK163" s="1"/>
      <c r="BL163" s="1"/>
      <c r="BM163" s="1"/>
      <c r="BN163" s="1"/>
    </row>
    <row r="164" spans="2:66" ht="6" customHeight="1" x14ac:dyDescent="0.15">
      <c r="B164" s="749"/>
      <c r="C164" s="750"/>
      <c r="D164" s="35"/>
      <c r="E164" s="362" t="s">
        <v>418</v>
      </c>
      <c r="F164" s="363"/>
      <c r="G164" s="363"/>
      <c r="H164" s="364"/>
      <c r="I164" s="186"/>
      <c r="J164" s="51"/>
      <c r="K164" s="51"/>
      <c r="L164" s="51"/>
      <c r="M164" s="51"/>
      <c r="N164" s="51"/>
      <c r="O164" s="51"/>
      <c r="P164" s="51"/>
      <c r="Q164" s="52"/>
      <c r="R164" s="56"/>
      <c r="S164" s="49"/>
      <c r="T164" s="49"/>
      <c r="U164" s="49"/>
      <c r="V164" s="49"/>
      <c r="W164" s="49"/>
      <c r="X164" s="49"/>
      <c r="Y164" s="49"/>
      <c r="Z164" s="49"/>
      <c r="AA164" s="49"/>
      <c r="AB164" s="81"/>
      <c r="AC164" s="471"/>
      <c r="BE164" s="1"/>
      <c r="BG164" s="1"/>
      <c r="BH164" s="1"/>
      <c r="BI164" s="1"/>
      <c r="BJ164" s="1"/>
      <c r="BK164" s="1"/>
      <c r="BL164" s="1"/>
      <c r="BM164" s="1"/>
      <c r="BN164" s="1"/>
    </row>
    <row r="165" spans="2:66" ht="17.100000000000001" customHeight="1" x14ac:dyDescent="0.15">
      <c r="B165" s="749"/>
      <c r="C165" s="750"/>
      <c r="D165" s="71"/>
      <c r="E165" s="365"/>
      <c r="F165" s="366"/>
      <c r="G165" s="366"/>
      <c r="H165" s="367"/>
      <c r="I165" s="206" t="s">
        <v>85</v>
      </c>
      <c r="J165" s="375" t="s">
        <v>362</v>
      </c>
      <c r="K165" s="375"/>
      <c r="L165" s="375"/>
      <c r="M165" s="375"/>
      <c r="N165" s="375"/>
      <c r="O165" s="375"/>
      <c r="P165" s="375"/>
      <c r="Q165" s="376"/>
      <c r="R165" s="415" t="s">
        <v>607</v>
      </c>
      <c r="S165" s="404"/>
      <c r="T165" s="404"/>
      <c r="U165" s="404"/>
      <c r="V165" s="168" t="s">
        <v>85</v>
      </c>
      <c r="W165" s="412" t="s">
        <v>252</v>
      </c>
      <c r="X165" s="412"/>
      <c r="Y165" s="168" t="s">
        <v>85</v>
      </c>
      <c r="Z165" s="403" t="s">
        <v>253</v>
      </c>
      <c r="AA165" s="404"/>
      <c r="AB165" s="179"/>
      <c r="AC165" s="471"/>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x14ac:dyDescent="0.15">
      <c r="B166" s="749"/>
      <c r="C166" s="750"/>
      <c r="D166" s="71"/>
      <c r="E166" s="368"/>
      <c r="F166" s="369"/>
      <c r="G166" s="369"/>
      <c r="H166" s="370"/>
      <c r="I166" s="218"/>
      <c r="J166" s="377"/>
      <c r="K166" s="377"/>
      <c r="L166" s="377"/>
      <c r="M166" s="377"/>
      <c r="N166" s="377"/>
      <c r="O166" s="377"/>
      <c r="P166" s="377"/>
      <c r="Q166" s="431"/>
      <c r="R166" s="180"/>
      <c r="S166" s="104"/>
      <c r="T166" s="104"/>
      <c r="U166" s="104"/>
      <c r="V166" s="104"/>
      <c r="W166" s="104"/>
      <c r="X166" s="209"/>
      <c r="Y166" s="209"/>
      <c r="Z166" s="209"/>
      <c r="AA166" s="88"/>
      <c r="AB166" s="90"/>
      <c r="AC166" s="472"/>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x14ac:dyDescent="0.15">
      <c r="B167" s="749"/>
      <c r="C167" s="750"/>
      <c r="D167" s="406" t="s">
        <v>504</v>
      </c>
      <c r="E167" s="407"/>
      <c r="F167" s="407"/>
      <c r="G167" s="407"/>
      <c r="H167" s="408"/>
      <c r="I167" s="105"/>
      <c r="J167" s="181"/>
      <c r="K167" s="181"/>
      <c r="L167" s="181"/>
      <c r="M167" s="181"/>
      <c r="N167" s="181"/>
      <c r="O167" s="181"/>
      <c r="P167" s="181"/>
      <c r="Q167" s="182"/>
      <c r="R167" s="144"/>
      <c r="S167" s="79"/>
      <c r="T167" s="79"/>
      <c r="U167" s="79"/>
      <c r="V167" s="79"/>
      <c r="W167" s="79"/>
      <c r="X167" s="79"/>
      <c r="Y167" s="79"/>
      <c r="Z167" s="79"/>
      <c r="AA167" s="79"/>
      <c r="AB167" s="79"/>
      <c r="AC167" s="466"/>
      <c r="AE167" s="1" t="str">
        <f>+I165</f>
        <v>□</v>
      </c>
      <c r="BE167" s="1"/>
      <c r="BG167" s="1"/>
      <c r="BH167" s="1"/>
      <c r="BI167" s="1"/>
      <c r="BJ167" s="1"/>
      <c r="BK167" s="1"/>
      <c r="BL167" s="1"/>
      <c r="BM167" s="1"/>
      <c r="BN167" s="1"/>
    </row>
    <row r="168" spans="2:66" ht="18" customHeight="1" x14ac:dyDescent="0.15">
      <c r="B168" s="749"/>
      <c r="C168" s="750"/>
      <c r="D168" s="409"/>
      <c r="E168" s="410"/>
      <c r="F168" s="410"/>
      <c r="G168" s="410"/>
      <c r="H168" s="411"/>
      <c r="I168" s="94"/>
      <c r="J168" s="51"/>
      <c r="K168" s="51"/>
      <c r="L168" s="51"/>
      <c r="M168" s="51"/>
      <c r="N168" s="51"/>
      <c r="O168" s="51"/>
      <c r="P168" s="51"/>
      <c r="Q168" s="52"/>
      <c r="R168" s="40" t="s">
        <v>85</v>
      </c>
      <c r="S168" s="395" t="s">
        <v>386</v>
      </c>
      <c r="T168" s="395"/>
      <c r="U168" s="395"/>
      <c r="V168" s="395"/>
      <c r="W168" s="395"/>
      <c r="X168" s="395"/>
      <c r="Y168" s="395"/>
      <c r="Z168" s="395"/>
      <c r="AA168" s="395"/>
      <c r="AB168" s="478"/>
      <c r="AC168" s="467"/>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x14ac:dyDescent="0.15">
      <c r="B169" s="749"/>
      <c r="C169" s="750"/>
      <c r="D169" s="409"/>
      <c r="E169" s="410"/>
      <c r="F169" s="410"/>
      <c r="G169" s="410"/>
      <c r="H169" s="411"/>
      <c r="I169" s="63" t="s">
        <v>70</v>
      </c>
      <c r="J169" s="37" t="s">
        <v>109</v>
      </c>
      <c r="K169" s="37"/>
      <c r="L169" s="37"/>
      <c r="M169" s="37"/>
      <c r="N169" s="37"/>
      <c r="O169" s="37"/>
      <c r="P169" s="37"/>
      <c r="Q169" s="39"/>
      <c r="R169" s="40" t="s">
        <v>85</v>
      </c>
      <c r="S169" s="404" t="s">
        <v>270</v>
      </c>
      <c r="T169" s="404"/>
      <c r="U169" s="404"/>
      <c r="V169" s="404"/>
      <c r="W169" s="404"/>
      <c r="X169" s="404"/>
      <c r="Y169" s="404"/>
      <c r="Z169" s="404"/>
      <c r="AA169" s="404"/>
      <c r="AB169" s="403"/>
      <c r="AC169" s="467"/>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x14ac:dyDescent="0.15">
      <c r="B170" s="749"/>
      <c r="C170" s="750"/>
      <c r="D170" s="409"/>
      <c r="E170" s="410"/>
      <c r="F170" s="410"/>
      <c r="G170" s="410"/>
      <c r="H170" s="411"/>
      <c r="I170" s="94"/>
      <c r="J170" s="37"/>
      <c r="K170" s="37"/>
      <c r="L170" s="37"/>
      <c r="M170" s="37"/>
      <c r="N170" s="37"/>
      <c r="O170" s="37"/>
      <c r="P170" s="37"/>
      <c r="Q170" s="39"/>
      <c r="R170" s="48"/>
      <c r="S170" s="404"/>
      <c r="T170" s="404"/>
      <c r="U170" s="404"/>
      <c r="V170" s="404"/>
      <c r="W170" s="404"/>
      <c r="X170" s="404"/>
      <c r="Y170" s="404"/>
      <c r="Z170" s="404"/>
      <c r="AA170" s="404"/>
      <c r="AB170" s="403"/>
      <c r="AC170" s="467"/>
      <c r="AE170" s="1" t="str">
        <f>+I172</f>
        <v>□</v>
      </c>
    </row>
    <row r="171" spans="2:66" ht="21.95" customHeight="1" x14ac:dyDescent="0.15">
      <c r="B171" s="749"/>
      <c r="C171" s="750"/>
      <c r="D171" s="71"/>
      <c r="E171" s="371" t="s">
        <v>57</v>
      </c>
      <c r="F171" s="372"/>
      <c r="G171" s="372"/>
      <c r="H171" s="373"/>
      <c r="I171" s="63" t="s">
        <v>85</v>
      </c>
      <c r="J171" s="37" t="s">
        <v>187</v>
      </c>
      <c r="K171" s="37"/>
      <c r="L171" s="37"/>
      <c r="M171" s="37"/>
      <c r="N171" s="37"/>
      <c r="O171" s="37"/>
      <c r="P171" s="37"/>
      <c r="Q171" s="39"/>
      <c r="R171" s="415" t="s">
        <v>275</v>
      </c>
      <c r="S171" s="404"/>
      <c r="T171" s="404"/>
      <c r="U171" s="404"/>
      <c r="V171" s="404"/>
      <c r="W171" s="404"/>
      <c r="X171" s="404"/>
      <c r="Y171" s="378"/>
      <c r="Z171" s="378"/>
      <c r="AA171" s="97" t="s">
        <v>119</v>
      </c>
      <c r="AB171" s="99"/>
      <c r="AC171" s="467"/>
      <c r="AH171" s="113" t="s">
        <v>277</v>
      </c>
      <c r="AJ171" s="45" t="str">
        <f>IF(Y171&gt;0,IF(Y171&lt;650,"腰1100",IF(Y171&gt;=1100,"基準なし","床1100")),"■未答")</f>
        <v>■未答</v>
      </c>
    </row>
    <row r="172" spans="2:66" ht="21.95" customHeight="1" x14ac:dyDescent="0.15">
      <c r="B172" s="749"/>
      <c r="C172" s="750"/>
      <c r="D172" s="71"/>
      <c r="E172" s="371"/>
      <c r="F172" s="372"/>
      <c r="G172" s="372"/>
      <c r="H172" s="373"/>
      <c r="I172" s="63" t="s">
        <v>85</v>
      </c>
      <c r="J172" s="37" t="s">
        <v>279</v>
      </c>
      <c r="K172" s="37"/>
      <c r="L172" s="37"/>
      <c r="M172" s="37"/>
      <c r="N172" s="37"/>
      <c r="O172" s="37"/>
      <c r="P172" s="37"/>
      <c r="Q172" s="39"/>
      <c r="R172" s="415" t="s">
        <v>280</v>
      </c>
      <c r="S172" s="404"/>
      <c r="T172" s="404"/>
      <c r="U172" s="404"/>
      <c r="V172" s="404"/>
      <c r="W172" s="404"/>
      <c r="X172" s="404"/>
      <c r="Y172" s="378"/>
      <c r="Z172" s="378"/>
      <c r="AA172" s="97" t="s">
        <v>119</v>
      </c>
      <c r="AB172" s="99"/>
      <c r="AC172" s="467"/>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49"/>
      <c r="C173" s="750"/>
      <c r="D173" s="71"/>
      <c r="E173" s="371"/>
      <c r="F173" s="372"/>
      <c r="G173" s="372"/>
      <c r="H173" s="373"/>
      <c r="I173" s="37"/>
      <c r="J173" s="37"/>
      <c r="K173" s="37"/>
      <c r="L173" s="37"/>
      <c r="M173" s="37"/>
      <c r="N173" s="37"/>
      <c r="O173" s="37"/>
      <c r="P173" s="37"/>
      <c r="Q173" s="39"/>
      <c r="R173" s="157" t="s">
        <v>387</v>
      </c>
      <c r="S173" s="97"/>
      <c r="T173" s="97"/>
      <c r="U173" s="97"/>
      <c r="V173" s="97"/>
      <c r="W173" s="97"/>
      <c r="X173" s="97"/>
      <c r="Y173" s="378"/>
      <c r="Z173" s="378"/>
      <c r="AA173" s="97" t="s">
        <v>119</v>
      </c>
      <c r="AB173" s="99"/>
      <c r="AC173" s="467"/>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49"/>
      <c r="C174" s="750"/>
      <c r="D174" s="71"/>
      <c r="E174" s="371" t="s">
        <v>505</v>
      </c>
      <c r="F174" s="372"/>
      <c r="G174" s="372"/>
      <c r="H174" s="373"/>
      <c r="I174" s="94"/>
      <c r="J174" s="95"/>
      <c r="K174" s="95"/>
      <c r="L174" s="37"/>
      <c r="M174" s="37"/>
      <c r="N174" s="37"/>
      <c r="O174" s="37"/>
      <c r="P174" s="37"/>
      <c r="Q174" s="39"/>
      <c r="R174" s="56"/>
      <c r="S174" s="49"/>
      <c r="T174" s="49"/>
      <c r="U174" s="49"/>
      <c r="V174" s="49"/>
      <c r="W174" s="49"/>
      <c r="X174" s="49"/>
      <c r="Y174" s="49"/>
      <c r="Z174" s="49"/>
      <c r="AA174" s="49"/>
      <c r="AB174" s="49"/>
      <c r="AC174" s="467"/>
      <c r="AE174" s="9"/>
      <c r="AF174" s="9"/>
      <c r="AG174" s="9"/>
      <c r="AK174" s="6"/>
      <c r="AL174" s="6"/>
      <c r="AM174" s="6"/>
      <c r="AN174" s="6"/>
      <c r="AO174" s="6"/>
      <c r="AP174" s="6"/>
      <c r="AQ174" s="9"/>
      <c r="AR174" s="9"/>
      <c r="AS174" s="9"/>
      <c r="AT174" s="9"/>
      <c r="AU174" s="9"/>
    </row>
    <row r="175" spans="2:66" ht="21.95" customHeight="1" x14ac:dyDescent="0.15">
      <c r="B175" s="749"/>
      <c r="C175" s="750"/>
      <c r="D175" s="71"/>
      <c r="E175" s="371"/>
      <c r="F175" s="372"/>
      <c r="G175" s="372"/>
      <c r="H175" s="373"/>
      <c r="I175" s="94"/>
      <c r="J175" s="95"/>
      <c r="K175" s="95"/>
      <c r="L175" s="37"/>
      <c r="M175" s="37"/>
      <c r="N175" s="37"/>
      <c r="O175" s="37"/>
      <c r="P175" s="37"/>
      <c r="Q175" s="39"/>
      <c r="R175" s="394" t="s">
        <v>303</v>
      </c>
      <c r="S175" s="395"/>
      <c r="T175" s="395"/>
      <c r="U175" s="395"/>
      <c r="V175" s="395"/>
      <c r="W175" s="395"/>
      <c r="X175" s="395"/>
      <c r="Y175" s="378"/>
      <c r="Z175" s="378"/>
      <c r="AA175" s="49" t="s">
        <v>119</v>
      </c>
      <c r="AB175" s="49"/>
      <c r="AC175" s="467"/>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51"/>
      <c r="C176" s="752"/>
      <c r="D176" s="147"/>
      <c r="E176" s="511"/>
      <c r="F176" s="512"/>
      <c r="G176" s="512"/>
      <c r="H176" s="513"/>
      <c r="I176" s="154"/>
      <c r="J176" s="213"/>
      <c r="K176" s="213"/>
      <c r="L176" s="148"/>
      <c r="M176" s="148"/>
      <c r="N176" s="148"/>
      <c r="O176" s="148"/>
      <c r="P176" s="148"/>
      <c r="Q176" s="149"/>
      <c r="R176" s="151"/>
      <c r="S176" s="151"/>
      <c r="T176" s="151"/>
      <c r="U176" s="151"/>
      <c r="V176" s="151"/>
      <c r="W176" s="151"/>
      <c r="X176" s="151"/>
      <c r="Y176" s="151"/>
      <c r="Z176" s="151"/>
      <c r="AA176" s="151"/>
      <c r="AB176" s="151"/>
      <c r="AC176" s="468"/>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494" t="s">
        <v>4</v>
      </c>
      <c r="C178" s="497" t="s">
        <v>5</v>
      </c>
      <c r="D178" s="497"/>
      <c r="E178" s="770"/>
      <c r="F178" s="770"/>
      <c r="G178" s="770"/>
      <c r="H178" s="770"/>
      <c r="I178" s="237"/>
      <c r="J178" s="499"/>
      <c r="K178" s="499"/>
      <c r="L178" s="499"/>
      <c r="M178" s="499"/>
      <c r="N178" s="499"/>
      <c r="O178" s="499"/>
      <c r="P178" s="499"/>
      <c r="Q178" s="500"/>
      <c r="R178" s="444" t="s">
        <v>6</v>
      </c>
      <c r="S178" s="445"/>
      <c r="T178" s="445"/>
      <c r="U178" s="445"/>
      <c r="V178" s="445"/>
      <c r="W178" s="445"/>
      <c r="X178" s="445"/>
      <c r="Y178" s="445"/>
      <c r="Z178" s="445"/>
      <c r="AA178" s="445"/>
      <c r="AB178" s="445"/>
      <c r="AC178" s="445"/>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40"/>
      <c r="BH178" s="241"/>
      <c r="BI178" s="241"/>
      <c r="BJ178" s="241"/>
      <c r="BK178" s="241"/>
      <c r="BL178" s="9"/>
      <c r="BM178" s="1"/>
      <c r="BN178" s="1"/>
    </row>
    <row r="179" spans="2:88" ht="12.95" customHeight="1" x14ac:dyDescent="0.15">
      <c r="B179" s="495"/>
      <c r="C179" s="501" t="s">
        <v>7</v>
      </c>
      <c r="D179" s="502"/>
      <c r="E179" s="451" t="s">
        <v>8</v>
      </c>
      <c r="F179" s="452"/>
      <c r="G179" s="452"/>
      <c r="H179" s="453"/>
      <c r="I179" s="435" t="s">
        <v>9</v>
      </c>
      <c r="J179" s="435"/>
      <c r="K179" s="435"/>
      <c r="L179" s="435"/>
      <c r="M179" s="435"/>
      <c r="N179" s="435"/>
      <c r="O179" s="435"/>
      <c r="P179" s="435"/>
      <c r="Q179" s="436"/>
      <c r="R179" s="444"/>
      <c r="S179" s="445"/>
      <c r="T179" s="445"/>
      <c r="U179" s="445"/>
      <c r="V179" s="445"/>
      <c r="W179" s="445"/>
      <c r="X179" s="445"/>
      <c r="Y179" s="445"/>
      <c r="Z179" s="445"/>
      <c r="AA179" s="445"/>
      <c r="AB179" s="445"/>
      <c r="AC179" s="445"/>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40"/>
      <c r="BH179" s="241"/>
      <c r="BI179" s="241"/>
      <c r="BJ179" s="241"/>
      <c r="BK179" s="241"/>
      <c r="BL179" s="9"/>
      <c r="BM179" s="1"/>
      <c r="BN179" s="1"/>
    </row>
    <row r="180" spans="2:88" ht="24.95" customHeight="1" x14ac:dyDescent="0.15">
      <c r="B180" s="495"/>
      <c r="C180" s="503"/>
      <c r="D180" s="504"/>
      <c r="E180" s="776"/>
      <c r="F180" s="777"/>
      <c r="G180" s="777"/>
      <c r="H180" s="778"/>
      <c r="I180" s="457"/>
      <c r="J180" s="457"/>
      <c r="K180" s="457"/>
      <c r="L180" s="457"/>
      <c r="M180" s="457"/>
      <c r="N180" s="457"/>
      <c r="O180" s="457"/>
      <c r="P180" s="457"/>
      <c r="Q180" s="458"/>
      <c r="R180" s="445" t="s">
        <v>10</v>
      </c>
      <c r="S180" s="445"/>
      <c r="T180" s="445"/>
      <c r="U180" s="445"/>
      <c r="V180" s="445"/>
      <c r="W180" s="445"/>
      <c r="X180" s="445"/>
      <c r="Y180" s="445"/>
      <c r="Z180" s="445"/>
      <c r="AA180" s="445"/>
      <c r="AB180" s="445"/>
      <c r="AC180" s="445"/>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9"/>
      <c r="BM180" s="1"/>
      <c r="BN180" s="1"/>
    </row>
    <row r="181" spans="2:88" ht="12.95" customHeight="1" x14ac:dyDescent="0.15">
      <c r="B181" s="495"/>
      <c r="C181" s="505" t="s">
        <v>11</v>
      </c>
      <c r="D181" s="506"/>
      <c r="E181" s="451" t="s">
        <v>12</v>
      </c>
      <c r="F181" s="452"/>
      <c r="G181" s="452"/>
      <c r="H181" s="453"/>
      <c r="I181" s="435" t="s">
        <v>9</v>
      </c>
      <c r="J181" s="435"/>
      <c r="K181" s="435"/>
      <c r="L181" s="435"/>
      <c r="M181" s="435"/>
      <c r="N181" s="435"/>
      <c r="O181" s="435"/>
      <c r="P181" s="435"/>
      <c r="Q181" s="436"/>
      <c r="R181" s="238"/>
      <c r="S181" s="238"/>
      <c r="T181" s="238"/>
      <c r="U181" s="238"/>
      <c r="V181" s="238"/>
      <c r="W181" s="238"/>
      <c r="X181" s="238"/>
      <c r="Y181" s="238"/>
      <c r="Z181" s="238"/>
      <c r="AA181" s="238"/>
      <c r="AB181" s="238"/>
      <c r="AC181" s="238"/>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9"/>
      <c r="BM181" s="1"/>
      <c r="BN181" s="1"/>
    </row>
    <row r="182" spans="2:88" ht="27.95" customHeight="1" x14ac:dyDescent="0.15">
      <c r="B182" s="495"/>
      <c r="C182" s="505"/>
      <c r="D182" s="506"/>
      <c r="E182" s="771"/>
      <c r="F182" s="772"/>
      <c r="G182" s="772"/>
      <c r="H182" s="773"/>
      <c r="I182" s="774"/>
      <c r="J182" s="774"/>
      <c r="K182" s="774"/>
      <c r="L182" s="774"/>
      <c r="M182" s="774"/>
      <c r="N182" s="774"/>
      <c r="O182" s="774"/>
      <c r="P182" s="774"/>
      <c r="Q182" s="775"/>
      <c r="R182" s="434" t="s">
        <v>13</v>
      </c>
      <c r="S182" s="434"/>
      <c r="T182" s="434"/>
      <c r="U182" s="434"/>
      <c r="V182" s="434"/>
      <c r="W182" s="434"/>
      <c r="X182" s="434"/>
      <c r="Y182" s="434"/>
      <c r="Z182" s="434"/>
      <c r="AA182" s="434"/>
      <c r="AB182" s="434"/>
      <c r="AC182" s="434"/>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9"/>
      <c r="BM182" s="1"/>
      <c r="BN182" s="1"/>
    </row>
    <row r="183" spans="2:88" ht="26.1" customHeight="1" x14ac:dyDescent="0.15">
      <c r="B183" s="495"/>
      <c r="C183" s="505"/>
      <c r="D183" s="506"/>
      <c r="E183" s="242" t="s">
        <v>14</v>
      </c>
      <c r="F183" s="457"/>
      <c r="G183" s="457"/>
      <c r="H183" s="457"/>
      <c r="I183" s="457"/>
      <c r="J183" s="457"/>
      <c r="K183" s="457"/>
      <c r="L183" s="457"/>
      <c r="M183" s="457"/>
      <c r="N183" s="457"/>
      <c r="O183" s="457"/>
      <c r="P183" s="457"/>
      <c r="Q183" s="458"/>
      <c r="R183" s="238"/>
      <c r="S183" s="238"/>
      <c r="T183" s="238"/>
      <c r="U183" s="238"/>
      <c r="V183" s="238"/>
      <c r="W183" s="238"/>
      <c r="X183" s="238"/>
      <c r="Y183" s="238"/>
      <c r="Z183" s="238"/>
      <c r="AA183" s="238"/>
      <c r="AB183" s="238"/>
      <c r="AC183" s="238"/>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9"/>
      <c r="BM183" s="1"/>
      <c r="BN183" s="1"/>
    </row>
    <row r="184" spans="2:88" ht="21.95" customHeight="1" thickBot="1" x14ac:dyDescent="0.2">
      <c r="B184" s="496"/>
      <c r="C184" s="507"/>
      <c r="D184" s="508"/>
      <c r="E184" s="243" t="s">
        <v>15</v>
      </c>
      <c r="F184" s="509"/>
      <c r="G184" s="509"/>
      <c r="H184" s="509"/>
      <c r="I184" s="509"/>
      <c r="J184" s="509"/>
      <c r="K184" s="509"/>
      <c r="L184" s="509"/>
      <c r="M184" s="509"/>
      <c r="N184" s="509"/>
      <c r="O184" s="509"/>
      <c r="P184" s="509"/>
      <c r="Q184" s="510"/>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B187" s="1" t="s">
        <v>604</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360" t="s">
        <v>85</v>
      </c>
      <c r="C188" s="361" t="s">
        <v>605</v>
      </c>
      <c r="D188" s="361"/>
      <c r="E188" s="361"/>
      <c r="F188" s="361"/>
      <c r="G188" s="361"/>
      <c r="H188" s="361"/>
      <c r="I188" s="361"/>
      <c r="J188" s="361"/>
      <c r="K188" s="361"/>
      <c r="L188" s="361"/>
      <c r="M188" s="361"/>
      <c r="N188" s="361"/>
      <c r="O188" s="361"/>
      <c r="P188" s="361"/>
      <c r="Q188" s="361"/>
      <c r="R188" s="361"/>
      <c r="S188" s="361"/>
      <c r="T188" s="361"/>
      <c r="U188" s="361"/>
      <c r="V188" s="361"/>
      <c r="W188" s="361"/>
      <c r="X188" s="361"/>
      <c r="Y188" s="361"/>
      <c r="Z188" s="361"/>
      <c r="AA188" s="361"/>
      <c r="AB188" s="361"/>
      <c r="AC188" s="361"/>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4"/>
      <c r="C190" s="244"/>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R20:AB24"/>
    <mergeCell ref="B9:H9"/>
    <mergeCell ref="I9:Q9"/>
    <mergeCell ref="R9:AB9"/>
    <mergeCell ref="B11:H12"/>
    <mergeCell ref="I11:I12"/>
    <mergeCell ref="C23:H24"/>
    <mergeCell ref="I23:I24"/>
    <mergeCell ref="J23:K24"/>
    <mergeCell ref="N23:N24"/>
    <mergeCell ref="O23:P24"/>
    <mergeCell ref="C7:AC7"/>
    <mergeCell ref="C181:D184"/>
    <mergeCell ref="E181:H181"/>
    <mergeCell ref="I181:Q181"/>
    <mergeCell ref="E182:H182"/>
    <mergeCell ref="I182:Q182"/>
    <mergeCell ref="F184:Q184"/>
    <mergeCell ref="E180:H180"/>
    <mergeCell ref="I180:Q180"/>
    <mergeCell ref="R180:AC180"/>
    <mergeCell ref="R182:AC182"/>
    <mergeCell ref="F183:Q183"/>
    <mergeCell ref="D35:H41"/>
    <mergeCell ref="AH8:AJ8"/>
    <mergeCell ref="B178:B184"/>
    <mergeCell ref="C178:D178"/>
    <mergeCell ref="E178:H178"/>
    <mergeCell ref="J178:Q178"/>
    <mergeCell ref="R178:AC179"/>
    <mergeCell ref="C179:D180"/>
    <mergeCell ref="E179:H179"/>
    <mergeCell ref="B2:E2"/>
    <mergeCell ref="W69:X69"/>
    <mergeCell ref="V51:W51"/>
    <mergeCell ref="V52:W52"/>
    <mergeCell ref="R49:S49"/>
    <mergeCell ref="T49:U49"/>
    <mergeCell ref="W49:X49"/>
    <mergeCell ref="D48:H49"/>
    <mergeCell ref="R52:U52"/>
    <mergeCell ref="I179:Q179"/>
    <mergeCell ref="R70:W70"/>
    <mergeCell ref="D4:E4"/>
    <mergeCell ref="C6:D6"/>
    <mergeCell ref="F6:G6"/>
    <mergeCell ref="W50:X50"/>
    <mergeCell ref="I8:Q8"/>
    <mergeCell ref="I32:Q32"/>
    <mergeCell ref="R8:AB8"/>
    <mergeCell ref="B32:H32"/>
    <mergeCell ref="E52:H52"/>
    <mergeCell ref="AC143:AC153"/>
    <mergeCell ref="J128:Q128"/>
    <mergeCell ref="V120:W120"/>
    <mergeCell ref="J102:Q102"/>
    <mergeCell ref="J52:Q52"/>
    <mergeCell ref="J69:Q69"/>
    <mergeCell ref="J70:Q70"/>
    <mergeCell ref="S123:X123"/>
    <mergeCell ref="R54:U54"/>
    <mergeCell ref="V54:W54"/>
    <mergeCell ref="X70:Z70"/>
    <mergeCell ref="R68:W68"/>
    <mergeCell ref="Z68:AA68"/>
    <mergeCell ref="X68:Y68"/>
    <mergeCell ref="R32:AB32"/>
    <mergeCell ref="W45:Y45"/>
    <mergeCell ref="W46:Y46"/>
    <mergeCell ref="Y53:Z53"/>
    <mergeCell ref="S53:X53"/>
    <mergeCell ref="J38:Q38"/>
    <mergeCell ref="R51:U51"/>
    <mergeCell ref="S47:U47"/>
    <mergeCell ref="W47:Y47"/>
    <mergeCell ref="S42:U42"/>
    <mergeCell ref="W42:Y42"/>
    <mergeCell ref="W43:Y43"/>
    <mergeCell ref="S44:U44"/>
    <mergeCell ref="S43:U43"/>
    <mergeCell ref="S46:U46"/>
    <mergeCell ref="Z132:AA132"/>
    <mergeCell ref="Y95:Z95"/>
    <mergeCell ref="S85:AB85"/>
    <mergeCell ref="S86:AB86"/>
    <mergeCell ref="Y94:Z94"/>
    <mergeCell ref="M105:O105"/>
    <mergeCell ref="G125:H126"/>
    <mergeCell ref="B103:H103"/>
    <mergeCell ref="D104:H105"/>
    <mergeCell ref="B84:C99"/>
    <mergeCell ref="R125:U125"/>
    <mergeCell ref="R124:U124"/>
    <mergeCell ref="E114:E129"/>
    <mergeCell ref="G127:H129"/>
    <mergeCell ref="B100:C102"/>
    <mergeCell ref="J71:Q71"/>
    <mergeCell ref="F71:H72"/>
    <mergeCell ref="F80:H83"/>
    <mergeCell ref="AC111:AC129"/>
    <mergeCell ref="J112:Q112"/>
    <mergeCell ref="J113:Q113"/>
    <mergeCell ref="S117:AB117"/>
    <mergeCell ref="J109:Q109"/>
    <mergeCell ref="O108:Q108"/>
    <mergeCell ref="O115:Q115"/>
    <mergeCell ref="B104:C142"/>
    <mergeCell ref="E135:E142"/>
    <mergeCell ref="D100:H102"/>
    <mergeCell ref="F114:H118"/>
    <mergeCell ref="D108:D142"/>
    <mergeCell ref="F135:H138"/>
    <mergeCell ref="F139:H142"/>
    <mergeCell ref="F121:F129"/>
    <mergeCell ref="D106:H106"/>
    <mergeCell ref="B143:C153"/>
    <mergeCell ref="M120:O120"/>
    <mergeCell ref="J105:K105"/>
    <mergeCell ref="J110:Q110"/>
    <mergeCell ref="O111:Q111"/>
    <mergeCell ref="J120:K120"/>
    <mergeCell ref="G124:H124"/>
    <mergeCell ref="E111:H113"/>
    <mergeCell ref="D143:H147"/>
    <mergeCell ref="E148:H150"/>
    <mergeCell ref="E53:H56"/>
    <mergeCell ref="E67:E70"/>
    <mergeCell ref="F66:H66"/>
    <mergeCell ref="E71:E72"/>
    <mergeCell ref="F57:H58"/>
    <mergeCell ref="D63:H65"/>
    <mergeCell ref="F59:H60"/>
    <mergeCell ref="F61:H62"/>
    <mergeCell ref="F67:H70"/>
    <mergeCell ref="D66:D83"/>
    <mergeCell ref="B3:AC3"/>
    <mergeCell ref="J51:Q51"/>
    <mergeCell ref="F95:H96"/>
    <mergeCell ref="AC84:AC96"/>
    <mergeCell ref="B63:C83"/>
    <mergeCell ref="B48:C62"/>
    <mergeCell ref="D89:D96"/>
    <mergeCell ref="AC80:AC83"/>
    <mergeCell ref="J76:Q76"/>
    <mergeCell ref="E76:E79"/>
    <mergeCell ref="R139:AB139"/>
    <mergeCell ref="R140:AB142"/>
    <mergeCell ref="X115:Z115"/>
    <mergeCell ref="D97:H99"/>
    <mergeCell ref="F90:H92"/>
    <mergeCell ref="F89:H89"/>
    <mergeCell ref="E130:H134"/>
    <mergeCell ref="R127:U127"/>
    <mergeCell ref="O126:Q126"/>
    <mergeCell ref="J136:Q136"/>
    <mergeCell ref="E73:E75"/>
    <mergeCell ref="F93:H94"/>
    <mergeCell ref="G121:H123"/>
    <mergeCell ref="F119:H120"/>
    <mergeCell ref="E90:E96"/>
    <mergeCell ref="D84:H88"/>
    <mergeCell ref="F76:H79"/>
    <mergeCell ref="F73:H75"/>
    <mergeCell ref="J77:Q77"/>
    <mergeCell ref="E80:E83"/>
    <mergeCell ref="J83:Q83"/>
    <mergeCell ref="J82:Q82"/>
    <mergeCell ref="J122:Q122"/>
    <mergeCell ref="O119:Q119"/>
    <mergeCell ref="O121:Q121"/>
    <mergeCell ref="J117:Q117"/>
    <mergeCell ref="J100:Q100"/>
    <mergeCell ref="E108:H110"/>
    <mergeCell ref="D167:H170"/>
    <mergeCell ref="E161:H161"/>
    <mergeCell ref="E158:H160"/>
    <mergeCell ref="D148:D153"/>
    <mergeCell ref="E162:H163"/>
    <mergeCell ref="D156:H157"/>
    <mergeCell ref="E151:H153"/>
    <mergeCell ref="M157:O157"/>
    <mergeCell ref="Y161:Z161"/>
    <mergeCell ref="Y150:Z150"/>
    <mergeCell ref="Y160:Z160"/>
    <mergeCell ref="Y159:Z159"/>
    <mergeCell ref="V161:W161"/>
    <mergeCell ref="V158:W158"/>
    <mergeCell ref="S157:AB157"/>
    <mergeCell ref="S156:AB156"/>
    <mergeCell ref="B154:C176"/>
    <mergeCell ref="J155:K155"/>
    <mergeCell ref="D154:H155"/>
    <mergeCell ref="E174:H176"/>
    <mergeCell ref="J160:Q160"/>
    <mergeCell ref="R171:X171"/>
    <mergeCell ref="O156:Q156"/>
    <mergeCell ref="M155:N155"/>
    <mergeCell ref="P155:Q155"/>
    <mergeCell ref="S169:AB169"/>
    <mergeCell ref="R135:AB135"/>
    <mergeCell ref="W127:X127"/>
    <mergeCell ref="J127:Q127"/>
    <mergeCell ref="O132:Q132"/>
    <mergeCell ref="J140:Q140"/>
    <mergeCell ref="S170:AB170"/>
    <mergeCell ref="J165:Q165"/>
    <mergeCell ref="V159:W159"/>
    <mergeCell ref="J163:Q163"/>
    <mergeCell ref="O162:Q162"/>
    <mergeCell ref="R165:U165"/>
    <mergeCell ref="W165:X165"/>
    <mergeCell ref="S168:AB168"/>
    <mergeCell ref="S160:X160"/>
    <mergeCell ref="R69:U69"/>
    <mergeCell ref="Z69:AA69"/>
    <mergeCell ref="V122:W122"/>
    <mergeCell ref="V121:W121"/>
    <mergeCell ref="R98:X98"/>
    <mergeCell ref="Y98:Z98"/>
    <mergeCell ref="Y123:Z123"/>
    <mergeCell ref="AC71:AC72"/>
    <mergeCell ref="AC67:AC70"/>
    <mergeCell ref="AC104:AC105"/>
    <mergeCell ref="AC108:AC110"/>
    <mergeCell ref="AC73:AC75"/>
    <mergeCell ref="Y92:Z92"/>
    <mergeCell ref="AC100:AC102"/>
    <mergeCell ref="AC97:AC99"/>
    <mergeCell ref="Y93:Z93"/>
    <mergeCell ref="AC154:AC155"/>
    <mergeCell ref="R121:U121"/>
    <mergeCell ref="R122:U122"/>
    <mergeCell ref="AC130:AC142"/>
    <mergeCell ref="Y148:Z148"/>
    <mergeCell ref="Y149:Z149"/>
    <mergeCell ref="S145:AB145"/>
    <mergeCell ref="R136:AB138"/>
    <mergeCell ref="W132:X132"/>
    <mergeCell ref="S147:AB147"/>
    <mergeCell ref="AC35:AC41"/>
    <mergeCell ref="Y124:Z124"/>
    <mergeCell ref="Y122:Z122"/>
    <mergeCell ref="V124:W124"/>
    <mergeCell ref="S111:AB111"/>
    <mergeCell ref="S112:AB112"/>
    <mergeCell ref="S116:AB116"/>
    <mergeCell ref="AC63:AC65"/>
    <mergeCell ref="AC76:AC79"/>
    <mergeCell ref="AC48:AC62"/>
    <mergeCell ref="E171:H173"/>
    <mergeCell ref="R152:X152"/>
    <mergeCell ref="Y152:Z152"/>
    <mergeCell ref="Y173:Z173"/>
    <mergeCell ref="J166:Q166"/>
    <mergeCell ref="R162:U162"/>
    <mergeCell ref="R163:U163"/>
    <mergeCell ref="E164:H166"/>
    <mergeCell ref="J157:K157"/>
    <mergeCell ref="J159:Q159"/>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O158:Q158"/>
    <mergeCell ref="R126:U126"/>
    <mergeCell ref="R148:X148"/>
    <mergeCell ref="R149:X149"/>
    <mergeCell ref="S146:AB146"/>
    <mergeCell ref="Z127:AA127"/>
    <mergeCell ref="R132:U132"/>
    <mergeCell ref="Y172:Z172"/>
    <mergeCell ref="J141:Q141"/>
    <mergeCell ref="J74:Q74"/>
    <mergeCell ref="J75:Q75"/>
    <mergeCell ref="J80:Q80"/>
    <mergeCell ref="J79:Q79"/>
    <mergeCell ref="J137:Q137"/>
    <mergeCell ref="J123:Q123"/>
    <mergeCell ref="J134:Q134"/>
    <mergeCell ref="J116:Q116"/>
    <mergeCell ref="J133:Q133"/>
    <mergeCell ref="W44:Y44"/>
    <mergeCell ref="S45:U45"/>
    <mergeCell ref="B35:C47"/>
    <mergeCell ref="J36:Q36"/>
    <mergeCell ref="E47:H47"/>
    <mergeCell ref="J42:L42"/>
    <mergeCell ref="E42:H42"/>
    <mergeCell ref="S36:AB36"/>
    <mergeCell ref="E43:H43"/>
    <mergeCell ref="E44:H44"/>
    <mergeCell ref="E45:H45"/>
    <mergeCell ref="J39:Q39"/>
    <mergeCell ref="E107:H107"/>
    <mergeCell ref="E46:H46"/>
    <mergeCell ref="E50:H51"/>
    <mergeCell ref="J72:Q72"/>
    <mergeCell ref="J101:Q101"/>
    <mergeCell ref="J78:Q78"/>
    <mergeCell ref="J73:Q73"/>
    <mergeCell ref="J81:Q81"/>
    <mergeCell ref="J11:K12"/>
    <mergeCell ref="N11:N12"/>
    <mergeCell ref="O11:P12"/>
    <mergeCell ref="R11:AB12"/>
    <mergeCell ref="AC11:AC12"/>
    <mergeCell ref="B13:H13"/>
    <mergeCell ref="AC16:AC17"/>
    <mergeCell ref="C14:H15"/>
    <mergeCell ref="I14:I15"/>
    <mergeCell ref="J14:K15"/>
    <mergeCell ref="N14:N15"/>
    <mergeCell ref="O14:P15"/>
    <mergeCell ref="AC14:AC15"/>
    <mergeCell ref="I18:I19"/>
    <mergeCell ref="J18:K19"/>
    <mergeCell ref="N18:N19"/>
    <mergeCell ref="O18:P19"/>
    <mergeCell ref="R13:AB19"/>
    <mergeCell ref="C16:H17"/>
    <mergeCell ref="I16:I17"/>
    <mergeCell ref="J16:K17"/>
    <mergeCell ref="N16:N17"/>
    <mergeCell ref="O16:P17"/>
    <mergeCell ref="AC26:AC27"/>
    <mergeCell ref="AC18:AC19"/>
    <mergeCell ref="B20:H20"/>
    <mergeCell ref="C21:H22"/>
    <mergeCell ref="I21:I22"/>
    <mergeCell ref="J21:K22"/>
    <mergeCell ref="N21:N22"/>
    <mergeCell ref="O21:P22"/>
    <mergeCell ref="AC21:AC22"/>
    <mergeCell ref="C18:H19"/>
    <mergeCell ref="J28:K29"/>
    <mergeCell ref="N28:N29"/>
    <mergeCell ref="O28:P29"/>
    <mergeCell ref="AC28:AC29"/>
    <mergeCell ref="AC23:AC24"/>
    <mergeCell ref="C26:H27"/>
    <mergeCell ref="I26:I27"/>
    <mergeCell ref="J26:K27"/>
    <mergeCell ref="N26:N27"/>
    <mergeCell ref="O26:P27"/>
    <mergeCell ref="C188:AC188"/>
    <mergeCell ref="AC30:AC31"/>
    <mergeCell ref="C30:H31"/>
    <mergeCell ref="I30:I31"/>
    <mergeCell ref="J30:K31"/>
    <mergeCell ref="N30:N31"/>
    <mergeCell ref="O30:P31"/>
    <mergeCell ref="R25:AB31"/>
    <mergeCell ref="C28:H29"/>
    <mergeCell ref="I28:I29"/>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2040475</cp:lastModifiedBy>
  <cp:lastPrinted>2020-12-17T01:13:17Z</cp:lastPrinted>
  <dcterms:created xsi:type="dcterms:W3CDTF">2011-09-12T03:12:47Z</dcterms:created>
  <dcterms:modified xsi:type="dcterms:W3CDTF">2021-03-16T04:31:46Z</dcterms:modified>
</cp:coreProperties>
</file>