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8AC6A76A-7B19-4513-A046-AC08364E7FAF}" xr6:coauthVersionLast="46" xr6:coauthVersionMax="47" xr10:uidLastSave="{00000000-0000-0000-0000-000000000000}"/>
  <bookViews>
    <workbookView xWindow="-120" yWindow="-120" windowWidth="29040" windowHeight="15990" tabRatio="713" activeTab="13" xr2:uid="{00000000-000D-0000-FFFF-FFFF00000000}"/>
  </bookViews>
  <sheets>
    <sheet name="様式リスト" sheetId="2" r:id="rId1"/>
    <sheet name="様式7-1" sheetId="3" r:id="rId2"/>
    <sheet name="様式7-2" sheetId="4" r:id="rId3"/>
    <sheet name="様式7-3" sheetId="5" r:id="rId4"/>
    <sheet name="様式7-4" sheetId="7" r:id="rId5"/>
    <sheet name="様式7-5" sheetId="8" r:id="rId6"/>
    <sheet name="様式7-6-1" sheetId="9" r:id="rId7"/>
    <sheet name="様式7-6-2" sheetId="10" r:id="rId8"/>
    <sheet name="様式7-7" sheetId="11" r:id="rId9"/>
    <sheet name="様式7-8" sheetId="12" r:id="rId10"/>
    <sheet name="様式7-9" sheetId="13" r:id="rId11"/>
    <sheet name="様式7-10" sheetId="17" r:id="rId12"/>
    <sheet name="様式7-11-1" sheetId="14" r:id="rId13"/>
    <sheet name="様式7-11-2" sheetId="15" r:id="rId14"/>
  </sheets>
  <definedNames>
    <definedName name="_xlnm._FilterDatabase" localSheetId="11" hidden="1">'様式7-10'!$B$2:$Z$42</definedName>
    <definedName name="_xlnm._FilterDatabase" localSheetId="7" hidden="1">'様式7-6-2'!$B$2:$X$31</definedName>
    <definedName name="_xlnm._FilterDatabase" localSheetId="8" hidden="1">'様式7-7'!$B$2:$X$50</definedName>
    <definedName name="_xlnm._FilterDatabase" localSheetId="9" hidden="1">'様式7-8'!$B$1:$Y$1</definedName>
    <definedName name="_xlnm._FilterDatabase" localSheetId="10" hidden="1">'様式7-9'!$B$2:$Z$42</definedName>
    <definedName name="_xlnm.Print_Area" localSheetId="1">'様式7-1'!$B$2:$AB$12</definedName>
    <definedName name="_xlnm.Print_Area" localSheetId="11">'様式7-10'!$B$1:$X$47</definedName>
    <definedName name="_xlnm.Print_Area" localSheetId="12">'様式7-11-1'!$B$2:$Y$40</definedName>
    <definedName name="_xlnm.Print_Area" localSheetId="13">'様式7-11-2'!$B$2:$X$25</definedName>
    <definedName name="_xlnm.Print_Area" localSheetId="2">'様式7-2'!$B$2:$T$36</definedName>
    <definedName name="_xlnm.Print_Area" localSheetId="3">'様式7-3'!$B$1:$Y$16</definedName>
    <definedName name="_xlnm.Print_Area" localSheetId="4">'様式7-4'!$B$1:$J$9</definedName>
    <definedName name="_xlnm.Print_Area" localSheetId="5">'様式7-5'!$B$1:$G$11</definedName>
    <definedName name="_xlnm.Print_Area" localSheetId="6">'様式7-6-1'!$B$1:$Z$52</definedName>
    <definedName name="_xlnm.Print_Area" localSheetId="7">'様式7-6-2'!$B$1:$X$44</definedName>
    <definedName name="_xlnm.Print_Area" localSheetId="8">'様式7-7'!$B$1:$X$61</definedName>
    <definedName name="_xlnm.Print_Area" localSheetId="9">'様式7-8'!$B$1:$Y$37</definedName>
    <definedName name="_xlnm.Print_Area" localSheetId="10">'様式7-9'!$B$1:$X$53</definedName>
    <definedName name="_xlnm.Print_Area" localSheetId="0">様式リスト!$A$1:$C$16</definedName>
    <definedName name="_xlnm.Print_Titles" localSheetId="9">'様式7-8'!$1:$4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5" l="1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E12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J8" i="15"/>
  <c r="I8" i="15"/>
  <c r="H8" i="15"/>
  <c r="G8" i="15"/>
  <c r="F8" i="15"/>
  <c r="E8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Z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Z31" i="14"/>
  <c r="Z30" i="14"/>
  <c r="Z29" i="14"/>
  <c r="Z28" i="14"/>
  <c r="Z27" i="14"/>
  <c r="Z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Z24" i="14"/>
  <c r="Z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Z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Z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Z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Z14" i="14"/>
  <c r="Z13" i="14"/>
  <c r="Z12" i="14"/>
  <c r="Z11" i="14"/>
  <c r="Z10" i="14"/>
  <c r="Z9" i="14"/>
  <c r="Z8" i="14"/>
  <c r="Z7" i="14"/>
  <c r="Z6" i="14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X41" i="17"/>
  <c r="X39" i="17"/>
  <c r="X38" i="17"/>
  <c r="X36" i="17"/>
  <c r="X35" i="17"/>
  <c r="X33" i="17"/>
  <c r="X32" i="17"/>
  <c r="X30" i="17"/>
  <c r="X29" i="17"/>
  <c r="X27" i="17"/>
  <c r="X26" i="17"/>
  <c r="X24" i="17"/>
  <c r="X23" i="17"/>
  <c r="X21" i="17"/>
  <c r="X20" i="17"/>
  <c r="X18" i="17"/>
  <c r="X17" i="17"/>
  <c r="X15" i="17"/>
  <c r="X14" i="17"/>
  <c r="X12" i="17"/>
  <c r="X11" i="17"/>
  <c r="X9" i="17"/>
  <c r="X8" i="17"/>
  <c r="X6" i="17"/>
  <c r="X5" i="17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X41" i="13"/>
  <c r="X39" i="13"/>
  <c r="X38" i="13"/>
  <c r="X36" i="13"/>
  <c r="X35" i="13"/>
  <c r="X33" i="13"/>
  <c r="X32" i="13"/>
  <c r="X30" i="13"/>
  <c r="X29" i="13"/>
  <c r="X27" i="13"/>
  <c r="X26" i="13"/>
  <c r="X24" i="13"/>
  <c r="X23" i="13"/>
  <c r="X21" i="13"/>
  <c r="X20" i="13"/>
  <c r="X18" i="13"/>
  <c r="X17" i="13"/>
  <c r="X15" i="13"/>
  <c r="X14" i="13"/>
  <c r="X12" i="13"/>
  <c r="X11" i="13"/>
  <c r="X9" i="13"/>
  <c r="X8" i="13"/>
  <c r="X6" i="13"/>
  <c r="X5" i="13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Y32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Y24" i="12"/>
  <c r="Y23" i="12"/>
  <c r="Y22" i="12"/>
  <c r="Y21" i="12"/>
  <c r="Y20" i="12"/>
  <c r="Y19" i="12"/>
  <c r="Y18" i="12"/>
  <c r="Y17" i="12"/>
  <c r="Y16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Y14" i="12"/>
  <c r="Y13" i="12"/>
  <c r="Y12" i="12"/>
  <c r="Y10" i="12"/>
  <c r="Y9" i="12"/>
  <c r="Y8" i="12"/>
  <c r="Y6" i="12"/>
  <c r="Y5" i="12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X54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6" i="11"/>
  <c r="X25" i="11"/>
  <c r="X24" i="11"/>
  <c r="X23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X36" i="10"/>
  <c r="X35" i="10"/>
  <c r="X34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X30" i="10"/>
  <c r="X28" i="10"/>
  <c r="X26" i="10"/>
  <c r="X24" i="10"/>
  <c r="X22" i="10"/>
  <c r="X20" i="10"/>
  <c r="X18" i="10"/>
  <c r="X16" i="10"/>
  <c r="X14" i="10"/>
  <c r="X12" i="10"/>
  <c r="X10" i="10"/>
  <c r="X8" i="10"/>
  <c r="X6" i="10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Z47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Z40" i="9"/>
  <c r="Z38" i="9"/>
  <c r="Z36" i="9"/>
  <c r="Z34" i="9"/>
  <c r="Z32" i="9"/>
  <c r="Z30" i="9"/>
  <c r="Z28" i="9"/>
  <c r="Z26" i="9"/>
  <c r="Z24" i="9"/>
  <c r="Z22" i="9"/>
  <c r="Z20" i="9"/>
  <c r="Z18" i="9"/>
  <c r="Z16" i="9"/>
  <c r="Z14" i="9"/>
  <c r="Z12" i="9"/>
  <c r="Z10" i="9"/>
  <c r="Z8" i="9"/>
  <c r="Z6" i="9"/>
  <c r="G10" i="8"/>
  <c r="F10" i="8"/>
  <c r="E10" i="8"/>
  <c r="D10" i="8"/>
  <c r="C10" i="8"/>
  <c r="G9" i="8"/>
  <c r="G8" i="8"/>
  <c r="G7" i="8"/>
  <c r="G6" i="8"/>
  <c r="G5" i="8"/>
  <c r="I7" i="7"/>
  <c r="H7" i="7"/>
  <c r="G7" i="7"/>
  <c r="F7" i="7"/>
  <c r="E7" i="7"/>
  <c r="I6" i="7"/>
  <c r="I5" i="7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Y12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Y8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Y6" i="5"/>
  <c r="Y5" i="5"/>
  <c r="Y4" i="5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F32" i="4"/>
  <c r="F31" i="4"/>
  <c r="F30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R28" i="4"/>
  <c r="O28" i="4"/>
  <c r="L28" i="4"/>
  <c r="I28" i="4"/>
  <c r="F28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R25" i="4"/>
  <c r="O25" i="4"/>
  <c r="L25" i="4"/>
  <c r="I25" i="4"/>
  <c r="F25" i="4"/>
  <c r="R24" i="4"/>
  <c r="O24" i="4"/>
  <c r="L24" i="4"/>
  <c r="I24" i="4"/>
  <c r="F24" i="4"/>
  <c r="R23" i="4"/>
  <c r="O23" i="4"/>
  <c r="L23" i="4"/>
  <c r="I23" i="4"/>
  <c r="F23" i="4"/>
  <c r="R22" i="4"/>
  <c r="O22" i="4"/>
  <c r="L22" i="4"/>
  <c r="I22" i="4"/>
  <c r="F22" i="4"/>
  <c r="R21" i="4"/>
  <c r="O21" i="4"/>
  <c r="L21" i="4"/>
  <c r="I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R19" i="4"/>
  <c r="O19" i="4"/>
  <c r="L19" i="4"/>
  <c r="I19" i="4"/>
  <c r="F19" i="4"/>
  <c r="R18" i="4"/>
  <c r="O18" i="4"/>
  <c r="L18" i="4"/>
  <c r="I18" i="4"/>
  <c r="F18" i="4"/>
  <c r="R17" i="4"/>
  <c r="O17" i="4"/>
  <c r="L17" i="4"/>
  <c r="I17" i="4"/>
  <c r="F17" i="4"/>
  <c r="R16" i="4"/>
  <c r="O16" i="4"/>
  <c r="L16" i="4"/>
  <c r="I16" i="4"/>
  <c r="F16" i="4"/>
  <c r="R15" i="4"/>
  <c r="O15" i="4"/>
  <c r="L15" i="4"/>
  <c r="I15" i="4"/>
  <c r="F15" i="4"/>
  <c r="R14" i="4"/>
  <c r="O14" i="4"/>
  <c r="L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AB9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B7" i="3"/>
  <c r="AB6" i="3"/>
  <c r="AB5" i="3"/>
</calcChain>
</file>

<file path=xl/sharedStrings.xml><?xml version="1.0" encoding="utf-8"?>
<sst xmlns="http://schemas.openxmlformats.org/spreadsheetml/2006/main" count="746" uniqueCount="284">
  <si>
    <t>事業収支表（損益計算書）</t>
  </si>
  <si>
    <t>運転固定費Ⅲ（点検補修費）</t>
  </si>
  <si>
    <t>運営固定費Ⅱ（運転管理経費）</t>
  </si>
  <si>
    <t>運営固定費Ⅰ（その他経費）</t>
  </si>
  <si>
    <t>運営固定費Ⅰ（人件費）</t>
  </si>
  <si>
    <t>事業費</t>
  </si>
  <si>
    <t>様式名</t>
    <rPh sb="0" eb="2">
      <t>ヨウシキ</t>
    </rPh>
    <rPh sb="2" eb="3">
      <t>メイ</t>
    </rPh>
    <phoneticPr fontId="3"/>
  </si>
  <si>
    <t>様式番号</t>
    <rPh sb="0" eb="2">
      <t>ヨウシキ</t>
    </rPh>
    <rPh sb="2" eb="4">
      <t>バンゴウ</t>
    </rPh>
    <phoneticPr fontId="3"/>
  </si>
  <si>
    <t>事業費（①＋④）</t>
    <rPh sb="0" eb="3">
      <t>ジギョウヒ</t>
    </rPh>
    <phoneticPr fontId="3"/>
  </si>
  <si>
    <t>④運営業務委託費
（②＋③）</t>
    <rPh sb="1" eb="3">
      <t>ウンエイ</t>
    </rPh>
    <rPh sb="3" eb="5">
      <t>ギョウム</t>
    </rPh>
    <rPh sb="5" eb="7">
      <t>イタク</t>
    </rPh>
    <rPh sb="7" eb="8">
      <t>ヒ</t>
    </rPh>
    <phoneticPr fontId="3"/>
  </si>
  <si>
    <t>運営業務委託費</t>
    <rPh sb="0" eb="2">
      <t>ウンエイ</t>
    </rPh>
    <rPh sb="2" eb="4">
      <t>ギョウム</t>
    </rPh>
    <rPh sb="4" eb="6">
      <t>イタク</t>
    </rPh>
    <rPh sb="6" eb="7">
      <t>ヒ</t>
    </rPh>
    <phoneticPr fontId="3"/>
  </si>
  <si>
    <t>設計・建設業務費</t>
    <rPh sb="0" eb="2">
      <t>セッケイ</t>
    </rPh>
    <rPh sb="3" eb="5">
      <t>ケンセツ</t>
    </rPh>
    <rPh sb="5" eb="7">
      <t>ギョウム</t>
    </rPh>
    <rPh sb="7" eb="8">
      <t>ヒ</t>
    </rPh>
    <phoneticPr fontId="3"/>
  </si>
  <si>
    <t>合計</t>
    <rPh sb="0" eb="1">
      <t>ゴウ</t>
    </rPh>
    <rPh sb="1" eb="2">
      <t>ケイ</t>
    </rPh>
    <phoneticPr fontId="3"/>
  </si>
  <si>
    <t>（単位：千円（消費税抜き））</t>
    <rPh sb="1" eb="3">
      <t>タンイ</t>
    </rPh>
    <rPh sb="4" eb="5">
      <t>セン</t>
    </rPh>
    <rPh sb="5" eb="6">
      <t>エン</t>
    </rPh>
    <rPh sb="7" eb="10">
      <t>ショウヒゼイ</t>
    </rPh>
    <rPh sb="10" eb="11">
      <t>ヌ</t>
    </rPh>
    <phoneticPr fontId="3"/>
  </si>
  <si>
    <t>合計</t>
    <rPh sb="0" eb="2">
      <t>ゴウケイ</t>
    </rPh>
    <phoneticPr fontId="3"/>
  </si>
  <si>
    <t>工事価格</t>
    <phoneticPr fontId="3"/>
  </si>
  <si>
    <t>　諸経費計</t>
    <rPh sb="1" eb="4">
      <t>ショケイヒ</t>
    </rPh>
    <rPh sb="4" eb="5">
      <t>ケイ</t>
    </rPh>
    <phoneticPr fontId="3"/>
  </si>
  <si>
    <t>３．一般管理費</t>
    <rPh sb="2" eb="4">
      <t>イッパン</t>
    </rPh>
    <rPh sb="4" eb="7">
      <t>カンリヒ</t>
    </rPh>
    <phoneticPr fontId="3"/>
  </si>
  <si>
    <t>２．現場管理費</t>
    <rPh sb="2" eb="4">
      <t>ゲンバ</t>
    </rPh>
    <rPh sb="4" eb="7">
      <t>カンリヒ</t>
    </rPh>
    <phoneticPr fontId="3"/>
  </si>
  <si>
    <t>１．共通仮設費</t>
    <phoneticPr fontId="3"/>
  </si>
  <si>
    <t>諸経費</t>
    <rPh sb="0" eb="3">
      <t>ショケイヒ</t>
    </rPh>
    <phoneticPr fontId="3"/>
  </si>
  <si>
    <t>　　直接工事費計</t>
    <phoneticPr fontId="3"/>
  </si>
  <si>
    <t>土木建築工事費計</t>
    <rPh sb="0" eb="2">
      <t>ドボク</t>
    </rPh>
    <rPh sb="2" eb="4">
      <t>ケンチク</t>
    </rPh>
    <rPh sb="4" eb="7">
      <t>コウジヒ</t>
    </rPh>
    <rPh sb="7" eb="8">
      <t>ケイ</t>
    </rPh>
    <phoneticPr fontId="3"/>
  </si>
  <si>
    <t>(4) 建築電気設備工事</t>
    <rPh sb="4" eb="6">
      <t>ケンチク</t>
    </rPh>
    <rPh sb="6" eb="8">
      <t>デンキ</t>
    </rPh>
    <rPh sb="8" eb="10">
      <t>セツビ</t>
    </rPh>
    <rPh sb="10" eb="12">
      <t>コウジ</t>
    </rPh>
    <phoneticPr fontId="3"/>
  </si>
  <si>
    <t>(3) 建築機械設備工事</t>
    <rPh sb="4" eb="6">
      <t>ケンチク</t>
    </rPh>
    <rPh sb="6" eb="8">
      <t>キカイ</t>
    </rPh>
    <rPh sb="8" eb="10">
      <t>セツビ</t>
    </rPh>
    <rPh sb="10" eb="12">
      <t>コウジ</t>
    </rPh>
    <phoneticPr fontId="3"/>
  </si>
  <si>
    <t>(2) 土木工事及び外構工事</t>
    <rPh sb="4" eb="6">
      <t>ドボク</t>
    </rPh>
    <rPh sb="6" eb="8">
      <t>コウジ</t>
    </rPh>
    <rPh sb="8" eb="9">
      <t>オヨ</t>
    </rPh>
    <rPh sb="10" eb="11">
      <t>ガイ</t>
    </rPh>
    <rPh sb="11" eb="12">
      <t>コウ</t>
    </rPh>
    <rPh sb="12" eb="14">
      <t>コウジ</t>
    </rPh>
    <phoneticPr fontId="3"/>
  </si>
  <si>
    <t>(1) 建築工事</t>
    <rPh sb="4" eb="6">
      <t>ケンチク</t>
    </rPh>
    <rPh sb="6" eb="8">
      <t>コウジ</t>
    </rPh>
    <phoneticPr fontId="3"/>
  </si>
  <si>
    <t>２．土木建築工事</t>
    <rPh sb="2" eb="4">
      <t>ドボク</t>
    </rPh>
    <rPh sb="4" eb="6">
      <t>ケンチク</t>
    </rPh>
    <rPh sb="6" eb="8">
      <t>コウジ</t>
    </rPh>
    <phoneticPr fontId="3"/>
  </si>
  <si>
    <t>プラント機械設備計</t>
    <rPh sb="4" eb="6">
      <t>キカイ</t>
    </rPh>
    <rPh sb="6" eb="8">
      <t>セツビ</t>
    </rPh>
    <rPh sb="8" eb="9">
      <t>ケイ</t>
    </rPh>
    <phoneticPr fontId="3"/>
  </si>
  <si>
    <t>(12)　雑設備</t>
    <rPh sb="5" eb="6">
      <t>ザツ</t>
    </rPh>
    <rPh sb="6" eb="8">
      <t>セツビ</t>
    </rPh>
    <phoneticPr fontId="3"/>
  </si>
  <si>
    <t>(11)　計装設備</t>
    <rPh sb="5" eb="7">
      <t>ケイソウ</t>
    </rPh>
    <rPh sb="7" eb="9">
      <t>セツビ</t>
    </rPh>
    <phoneticPr fontId="3"/>
  </si>
  <si>
    <t>(10)　電気設備</t>
    <rPh sb="5" eb="7">
      <t>デンキ</t>
    </rPh>
    <rPh sb="7" eb="9">
      <t>セツビ</t>
    </rPh>
    <phoneticPr fontId="3"/>
  </si>
  <si>
    <t>(9)　排水処理設備</t>
    <rPh sb="4" eb="6">
      <t>ハイスイ</t>
    </rPh>
    <rPh sb="6" eb="8">
      <t>ショリ</t>
    </rPh>
    <rPh sb="8" eb="10">
      <t>セツビ</t>
    </rPh>
    <phoneticPr fontId="3"/>
  </si>
  <si>
    <t>(8)　給水設備</t>
    <rPh sb="4" eb="6">
      <t>キュウスイ</t>
    </rPh>
    <rPh sb="6" eb="8">
      <t>セツビ</t>
    </rPh>
    <phoneticPr fontId="3"/>
  </si>
  <si>
    <t>(6)　通風設備</t>
    <rPh sb="4" eb="5">
      <t>ツウ</t>
    </rPh>
    <rPh sb="5" eb="6">
      <t>フウ</t>
    </rPh>
    <rPh sb="6" eb="8">
      <t>セツビ</t>
    </rPh>
    <phoneticPr fontId="3"/>
  </si>
  <si>
    <t>(5)　余熱利用設備</t>
    <rPh sb="4" eb="6">
      <t>ヨネツ</t>
    </rPh>
    <rPh sb="6" eb="8">
      <t>リヨウ</t>
    </rPh>
    <rPh sb="8" eb="10">
      <t>セツビ</t>
    </rPh>
    <phoneticPr fontId="3"/>
  </si>
  <si>
    <t>(4)　排ガス処理設備</t>
    <rPh sb="4" eb="5">
      <t>ハイ</t>
    </rPh>
    <rPh sb="7" eb="9">
      <t>ショリ</t>
    </rPh>
    <rPh sb="9" eb="11">
      <t>セツビ</t>
    </rPh>
    <phoneticPr fontId="3"/>
  </si>
  <si>
    <t>(3)　燃焼ガス冷却設備</t>
    <rPh sb="4" eb="6">
      <t>ネンショウ</t>
    </rPh>
    <rPh sb="8" eb="10">
      <t>レイキャク</t>
    </rPh>
    <rPh sb="10" eb="12">
      <t>セツビ</t>
    </rPh>
    <phoneticPr fontId="3"/>
  </si>
  <si>
    <t>(2)　燃焼設備</t>
    <rPh sb="4" eb="6">
      <t>ネンショウ</t>
    </rPh>
    <rPh sb="6" eb="8">
      <t>セツビ</t>
    </rPh>
    <phoneticPr fontId="3"/>
  </si>
  <si>
    <t>(1)　受入供給設備</t>
    <rPh sb="4" eb="6">
      <t>ウケイ</t>
    </rPh>
    <rPh sb="6" eb="8">
      <t>キョウキュウ</t>
    </rPh>
    <rPh sb="8" eb="10">
      <t>セツビ</t>
    </rPh>
    <phoneticPr fontId="3"/>
  </si>
  <si>
    <t>１．プラント機械設備工事</t>
    <rPh sb="6" eb="8">
      <t>キカイ</t>
    </rPh>
    <rPh sb="8" eb="10">
      <t>セツビ</t>
    </rPh>
    <rPh sb="10" eb="12">
      <t>コウジ</t>
    </rPh>
    <phoneticPr fontId="3"/>
  </si>
  <si>
    <t>直接工事費</t>
    <rPh sb="0" eb="2">
      <t>チョクセツ</t>
    </rPh>
    <rPh sb="2" eb="5">
      <t>コウジヒ</t>
    </rPh>
    <phoneticPr fontId="3"/>
  </si>
  <si>
    <t>交付対象外</t>
    <rPh sb="0" eb="2">
      <t>コウフ</t>
    </rPh>
    <rPh sb="2" eb="5">
      <t>タイショウガイ</t>
    </rPh>
    <phoneticPr fontId="3"/>
  </si>
  <si>
    <t>交付対象</t>
    <rPh sb="0" eb="2">
      <t>コウフ</t>
    </rPh>
    <rPh sb="2" eb="4">
      <t>タイショウ</t>
    </rPh>
    <phoneticPr fontId="3"/>
  </si>
  <si>
    <t>全体事業費</t>
    <rPh sb="0" eb="2">
      <t>ゼンタイ</t>
    </rPh>
    <rPh sb="2" eb="5">
      <t>ジギョウヒ</t>
    </rPh>
    <phoneticPr fontId="3"/>
  </si>
  <si>
    <t>項目</t>
    <rPh sb="0" eb="2">
      <t>コウモク</t>
    </rPh>
    <phoneticPr fontId="3"/>
  </si>
  <si>
    <t>［単位：千円］　</t>
    <rPh sb="1" eb="3">
      <t>タンイ</t>
    </rPh>
    <rPh sb="4" eb="6">
      <t>センエン</t>
    </rPh>
    <phoneticPr fontId="3"/>
  </si>
  <si>
    <t>（年間処理対象物量）</t>
    <rPh sb="1" eb="3">
      <t>ネンカン</t>
    </rPh>
    <rPh sb="3" eb="5">
      <t>ショリ</t>
    </rPh>
    <rPh sb="5" eb="8">
      <t>タイショウブツ</t>
    </rPh>
    <rPh sb="8" eb="9">
      <t>リョウ</t>
    </rPh>
    <phoneticPr fontId="3"/>
  </si>
  <si>
    <t>（変動費単価）</t>
    <rPh sb="1" eb="3">
      <t>ヘンドウ</t>
    </rPh>
    <rPh sb="3" eb="4">
      <t>ヒ</t>
    </rPh>
    <rPh sb="4" eb="6">
      <t>タンカ</t>
    </rPh>
    <phoneticPr fontId="3"/>
  </si>
  <si>
    <t>運営変動費Ⅰ　計</t>
    <rPh sb="0" eb="2">
      <t>ウンエイ</t>
    </rPh>
    <rPh sb="2" eb="5">
      <t>ヘンドウヒ</t>
    </rPh>
    <rPh sb="7" eb="8">
      <t>ケイ</t>
    </rPh>
    <phoneticPr fontId="17"/>
  </si>
  <si>
    <t>運営固定費Ⅲ</t>
    <rPh sb="0" eb="2">
      <t>ウンエイ</t>
    </rPh>
    <rPh sb="2" eb="5">
      <t>コテイヒ</t>
    </rPh>
    <phoneticPr fontId="3"/>
  </si>
  <si>
    <t>運営固定費Ⅱ</t>
    <rPh sb="0" eb="2">
      <t>ウンエイ</t>
    </rPh>
    <rPh sb="2" eb="5">
      <t>コテイヒ</t>
    </rPh>
    <phoneticPr fontId="17"/>
  </si>
  <si>
    <t>運営固定費Ⅰ</t>
    <rPh sb="0" eb="2">
      <t>ウンエイ</t>
    </rPh>
    <rPh sb="2" eb="5">
      <t>コテイヒ</t>
    </rPh>
    <phoneticPr fontId="17"/>
  </si>
  <si>
    <t>運営期間合計</t>
    <rPh sb="0" eb="2">
      <t>ウンエイ</t>
    </rPh>
    <rPh sb="2" eb="4">
      <t>キカン</t>
    </rPh>
    <rPh sb="4" eb="6">
      <t>ゴウケイ</t>
    </rPh>
    <phoneticPr fontId="3"/>
  </si>
  <si>
    <t>項　　　目</t>
    <phoneticPr fontId="3"/>
  </si>
  <si>
    <t>（単位：千円（消費税抜き））</t>
    <rPh sb="1" eb="3">
      <t>タンイ</t>
    </rPh>
    <rPh sb="4" eb="5">
      <t>セン</t>
    </rPh>
    <rPh sb="5" eb="6">
      <t>エン</t>
    </rPh>
    <phoneticPr fontId="3"/>
  </si>
  <si>
    <t>合　計</t>
    <rPh sb="0" eb="1">
      <t>ゴウ</t>
    </rPh>
    <rPh sb="2" eb="3">
      <t>ケイ</t>
    </rPh>
    <phoneticPr fontId="3"/>
  </si>
  <si>
    <t>構成員Ａ
(運営事業者から本施設の運営業務を受託する者)</t>
    <rPh sb="0" eb="3">
      <t>コウセイイン</t>
    </rPh>
    <rPh sb="6" eb="8">
      <t>ウンエイ</t>
    </rPh>
    <rPh sb="8" eb="10">
      <t>ジギョウ</t>
    </rPh>
    <rPh sb="10" eb="11">
      <t>シャ</t>
    </rPh>
    <rPh sb="13" eb="14">
      <t>ホン</t>
    </rPh>
    <rPh sb="14" eb="16">
      <t>シセツ</t>
    </rPh>
    <rPh sb="17" eb="19">
      <t>ウンエイ</t>
    </rPh>
    <rPh sb="19" eb="21">
      <t>ギョウム</t>
    </rPh>
    <rPh sb="22" eb="24">
      <t>ジュタク</t>
    </rPh>
    <rPh sb="26" eb="27">
      <t>モノ</t>
    </rPh>
    <phoneticPr fontId="3"/>
  </si>
  <si>
    <t>代表企業
(本施設のプラントの設計・建設及び建築物等の設計を行う者)</t>
    <rPh sb="0" eb="2">
      <t>ダイヒョウ</t>
    </rPh>
    <rPh sb="2" eb="4">
      <t>キギョウ</t>
    </rPh>
    <phoneticPr fontId="3"/>
  </si>
  <si>
    <t>合計</t>
    <rPh sb="0" eb="2">
      <t>ゴウケイ</t>
    </rPh>
    <phoneticPr fontId="17"/>
  </si>
  <si>
    <t>役割</t>
    <rPh sb="0" eb="2">
      <t>ヤクワリ</t>
    </rPh>
    <phoneticPr fontId="3"/>
  </si>
  <si>
    <t>備考</t>
    <rPh sb="0" eb="2">
      <t>ビコウ</t>
    </rPh>
    <phoneticPr fontId="3"/>
  </si>
  <si>
    <t>出資金額
（千円（消費税抜き））</t>
    <rPh sb="0" eb="2">
      <t>シュッシ</t>
    </rPh>
    <rPh sb="2" eb="4">
      <t>キンガク</t>
    </rPh>
    <rPh sb="6" eb="7">
      <t>セン</t>
    </rPh>
    <rPh sb="7" eb="8">
      <t>エン</t>
    </rPh>
    <rPh sb="9" eb="12">
      <t>ショウヒゼイ</t>
    </rPh>
    <rPh sb="12" eb="13">
      <t>ヌ</t>
    </rPh>
    <phoneticPr fontId="3"/>
  </si>
  <si>
    <t>出資企業</t>
    <rPh sb="0" eb="2">
      <t>シュッシ</t>
    </rPh>
    <rPh sb="2" eb="4">
      <t>キギョウ</t>
    </rPh>
    <phoneticPr fontId="3"/>
  </si>
  <si>
    <t>No.</t>
    <phoneticPr fontId="3"/>
  </si>
  <si>
    <t>資本構成</t>
    <rPh sb="0" eb="2">
      <t>シホン</t>
    </rPh>
    <rPh sb="2" eb="4">
      <t>コウセイ</t>
    </rPh>
    <phoneticPr fontId="3"/>
  </si>
  <si>
    <r>
      <t>SPCの資本概要</t>
    </r>
    <r>
      <rPr>
        <sz val="10"/>
        <rFont val="ＭＳ 明朝"/>
        <family val="1"/>
        <charset val="128"/>
      </rPr>
      <t/>
    </r>
    <rPh sb="4" eb="6">
      <t>シホン</t>
    </rPh>
    <rPh sb="6" eb="8">
      <t>ガイヨウ</t>
    </rPh>
    <phoneticPr fontId="17"/>
  </si>
  <si>
    <t>総　計</t>
    <rPh sb="0" eb="1">
      <t>ソウケイ</t>
    </rPh>
    <rPh sb="2" eb="3">
      <t>ケイ</t>
    </rPh>
    <phoneticPr fontId="3"/>
  </si>
  <si>
    <t>総　計</t>
    <rPh sb="0" eb="1">
      <t>ソウ</t>
    </rPh>
    <rPh sb="2" eb="3">
      <t>ケイ</t>
    </rPh>
    <phoneticPr fontId="3"/>
  </si>
  <si>
    <t>施設整備期間</t>
    <rPh sb="0" eb="2">
      <t>シセツ</t>
    </rPh>
    <rPh sb="2" eb="4">
      <t>セイビ</t>
    </rPh>
    <rPh sb="4" eb="6">
      <t>キカン</t>
    </rPh>
    <phoneticPr fontId="3"/>
  </si>
  <si>
    <t>項　目</t>
    <rPh sb="0" eb="3">
      <t>コウモク</t>
    </rPh>
    <phoneticPr fontId="3"/>
  </si>
  <si>
    <t>（単位：円（消費税抜き））</t>
    <rPh sb="1" eb="3">
      <t>タンイ</t>
    </rPh>
    <rPh sb="4" eb="5">
      <t>エン</t>
    </rPh>
    <rPh sb="6" eb="9">
      <t>ショウヒゼイ</t>
    </rPh>
    <rPh sb="9" eb="10">
      <t>ヌ</t>
    </rPh>
    <phoneticPr fontId="3"/>
  </si>
  <si>
    <t>開業費(運営固定費）</t>
    <rPh sb="0" eb="2">
      <t>カイギョウ</t>
    </rPh>
    <rPh sb="2" eb="3">
      <t>ヒ</t>
    </rPh>
    <rPh sb="4" eb="6">
      <t>ウンエイ</t>
    </rPh>
    <rPh sb="6" eb="8">
      <t>コテイ</t>
    </rPh>
    <rPh sb="8" eb="9">
      <t>ヒ</t>
    </rPh>
    <phoneticPr fontId="3"/>
  </si>
  <si>
    <t>千円/月</t>
    <rPh sb="0" eb="2">
      <t>センエン</t>
    </rPh>
    <rPh sb="3" eb="4">
      <t>ツキ</t>
    </rPh>
    <phoneticPr fontId="3"/>
  </si>
  <si>
    <t>月間委託費</t>
    <rPh sb="0" eb="2">
      <t>ゲッカン</t>
    </rPh>
    <rPh sb="2" eb="4">
      <t>イタク</t>
    </rPh>
    <rPh sb="4" eb="5">
      <t>ヒ</t>
    </rPh>
    <phoneticPr fontId="3"/>
  </si>
  <si>
    <t>千円/年</t>
    <rPh sb="0" eb="2">
      <t>センエン</t>
    </rPh>
    <rPh sb="3" eb="4">
      <t>ネン</t>
    </rPh>
    <phoneticPr fontId="3"/>
  </si>
  <si>
    <t>年間委託費</t>
    <rPh sb="0" eb="2">
      <t>ネンカン</t>
    </rPh>
    <rPh sb="2" eb="4">
      <t>イタク</t>
    </rPh>
    <rPh sb="4" eb="5">
      <t>ヒ</t>
    </rPh>
    <phoneticPr fontId="3"/>
  </si>
  <si>
    <t>月数</t>
    <rPh sb="0" eb="2">
      <t>ゲッスウ</t>
    </rPh>
    <phoneticPr fontId="3"/>
  </si>
  <si>
    <t>［事業期間を通じた平均化／毎月均等］</t>
    <rPh sb="1" eb="3">
      <t>ジギョウ</t>
    </rPh>
    <rPh sb="3" eb="5">
      <t>キカン</t>
    </rPh>
    <rPh sb="6" eb="7">
      <t>ツウ</t>
    </rPh>
    <rPh sb="9" eb="12">
      <t>ヘイキンカ</t>
    </rPh>
    <rPh sb="13" eb="15">
      <t>マイツキ</t>
    </rPh>
    <rPh sb="15" eb="17">
      <t>キントウ</t>
    </rPh>
    <phoneticPr fontId="3"/>
  </si>
  <si>
    <t>千円</t>
    <rPh sb="0" eb="2">
      <t>センエン</t>
    </rPh>
    <phoneticPr fontId="17"/>
  </si>
  <si>
    <t>人</t>
    <rPh sb="0" eb="1">
      <t>ニン</t>
    </rPh>
    <phoneticPr fontId="17"/>
  </si>
  <si>
    <t>総　計</t>
  </si>
  <si>
    <t>小　計</t>
  </si>
  <si>
    <t>運転員（増員分）</t>
    <rPh sb="0" eb="2">
      <t>ウンテン</t>
    </rPh>
    <rPh sb="2" eb="3">
      <t>イン</t>
    </rPh>
    <rPh sb="4" eb="6">
      <t>ゾウイン</t>
    </rPh>
    <rPh sb="6" eb="7">
      <t>ブン</t>
    </rPh>
    <phoneticPr fontId="3"/>
  </si>
  <si>
    <t>運転員②</t>
    <rPh sb="0" eb="2">
      <t>ウンテン</t>
    </rPh>
    <rPh sb="2" eb="3">
      <t>イン</t>
    </rPh>
    <phoneticPr fontId="3"/>
  </si>
  <si>
    <t>運転員①</t>
    <rPh sb="0" eb="2">
      <t>ウンテン</t>
    </rPh>
    <rPh sb="2" eb="3">
      <t>イン</t>
    </rPh>
    <phoneticPr fontId="3"/>
  </si>
  <si>
    <t>運転班長</t>
    <rPh sb="0" eb="2">
      <t>ウンテン</t>
    </rPh>
    <rPh sb="2" eb="4">
      <t>ハンチョウ</t>
    </rPh>
    <phoneticPr fontId="3"/>
  </si>
  <si>
    <t>円</t>
    <rPh sb="0" eb="1">
      <t>エン</t>
    </rPh>
    <phoneticPr fontId="17"/>
  </si>
  <si>
    <t>単位</t>
    <rPh sb="0" eb="2">
      <t>タンイ</t>
    </rPh>
    <phoneticPr fontId="17"/>
  </si>
  <si>
    <t>合計</t>
    <rPh sb="0" eb="1">
      <t>ゴウ</t>
    </rPh>
    <rPh sb="1" eb="2">
      <t>ケイ</t>
    </rPh>
    <phoneticPr fontId="17"/>
  </si>
  <si>
    <t>人数（人）及び給与</t>
    <rPh sb="0" eb="2">
      <t>ニンズウ</t>
    </rPh>
    <rPh sb="3" eb="4">
      <t>ニン</t>
    </rPh>
    <rPh sb="5" eb="6">
      <t>オヨ</t>
    </rPh>
    <rPh sb="7" eb="9">
      <t>キュウヨ</t>
    </rPh>
    <phoneticPr fontId="17"/>
  </si>
  <si>
    <t>給与年単価
（福利厚生費含む）</t>
    <rPh sb="0" eb="2">
      <t>キュウヨ</t>
    </rPh>
    <rPh sb="2" eb="3">
      <t>ネン</t>
    </rPh>
    <rPh sb="3" eb="5">
      <t>タンカ</t>
    </rPh>
    <rPh sb="7" eb="12">
      <t>フクリコウセイヒ</t>
    </rPh>
    <rPh sb="12" eb="13">
      <t>フク</t>
    </rPh>
    <phoneticPr fontId="3"/>
  </si>
  <si>
    <t>職種</t>
    <rPh sb="0" eb="2">
      <t>ショクシュ</t>
    </rPh>
    <phoneticPr fontId="3"/>
  </si>
  <si>
    <t>（単位：千円（消費税抜き））</t>
    <rPh sb="1" eb="3">
      <t>タンイ</t>
    </rPh>
    <rPh sb="4" eb="5">
      <t>セン</t>
    </rPh>
    <rPh sb="5" eb="6">
      <t>エン</t>
    </rPh>
    <rPh sb="7" eb="9">
      <t>ショウヒ</t>
    </rPh>
    <rPh sb="9" eb="10">
      <t>ゼイ</t>
    </rPh>
    <rPh sb="10" eb="11">
      <t>ヌ</t>
    </rPh>
    <phoneticPr fontId="3"/>
  </si>
  <si>
    <t>円/月</t>
    <rPh sb="0" eb="1">
      <t>エン</t>
    </rPh>
    <rPh sb="2" eb="3">
      <t>ツキ</t>
    </rPh>
    <phoneticPr fontId="3"/>
  </si>
  <si>
    <t>円/年</t>
    <rPh sb="0" eb="1">
      <t>エン</t>
    </rPh>
    <rPh sb="2" eb="3">
      <t>ネン</t>
    </rPh>
    <phoneticPr fontId="3"/>
  </si>
  <si>
    <t>年間委託料</t>
    <rPh sb="0" eb="2">
      <t>ネンカン</t>
    </rPh>
    <rPh sb="2" eb="5">
      <t>イタクリョウ</t>
    </rPh>
    <phoneticPr fontId="3"/>
  </si>
  <si>
    <t>円</t>
    <rPh sb="0" eb="1">
      <t>エン</t>
    </rPh>
    <phoneticPr fontId="3"/>
  </si>
  <si>
    <t>端数調整</t>
    <rPh sb="0" eb="2">
      <t>ハスウ</t>
    </rPh>
    <rPh sb="2" eb="4">
      <t>チョウセイ</t>
    </rPh>
    <phoneticPr fontId="17"/>
  </si>
  <si>
    <t>月間委託料（合計金額÷月数）</t>
    <rPh sb="0" eb="2">
      <t>ゲッカン</t>
    </rPh>
    <rPh sb="2" eb="5">
      <t>イタクリョウ</t>
    </rPh>
    <rPh sb="6" eb="8">
      <t>ゴウケイ</t>
    </rPh>
    <rPh sb="8" eb="10">
      <t>キンガク</t>
    </rPh>
    <rPh sb="11" eb="13">
      <t>ゲッスウ</t>
    </rPh>
    <phoneticPr fontId="3"/>
  </si>
  <si>
    <t>合計金額</t>
    <rPh sb="0" eb="1">
      <t>ゴウ</t>
    </rPh>
    <rPh sb="1" eb="2">
      <t>ケイ</t>
    </rPh>
    <rPh sb="2" eb="4">
      <t>キンガク</t>
    </rPh>
    <phoneticPr fontId="17"/>
  </si>
  <si>
    <t>金額</t>
    <rPh sb="0" eb="2">
      <t>キンガク</t>
    </rPh>
    <phoneticPr fontId="17"/>
  </si>
  <si>
    <t>（量）</t>
    <rPh sb="1" eb="2">
      <t>リョウ</t>
    </rPh>
    <phoneticPr fontId="17"/>
  </si>
  <si>
    <t>量及び金額</t>
    <rPh sb="0" eb="1">
      <t>リョウ</t>
    </rPh>
    <rPh sb="1" eb="2">
      <t>オヨ</t>
    </rPh>
    <rPh sb="3" eb="5">
      <t>キンガク</t>
    </rPh>
    <phoneticPr fontId="17"/>
  </si>
  <si>
    <t>項目</t>
    <rPh sb="0" eb="2">
      <t>コウモク</t>
    </rPh>
    <phoneticPr fontId="17"/>
  </si>
  <si>
    <t>（単位：円（消費税抜き））</t>
    <rPh sb="1" eb="3">
      <t>タンイ</t>
    </rPh>
    <rPh sb="4" eb="5">
      <t>エン</t>
    </rPh>
    <rPh sb="6" eb="8">
      <t>ショウヒ</t>
    </rPh>
    <rPh sb="8" eb="9">
      <t>ゼイ</t>
    </rPh>
    <rPh sb="9" eb="10">
      <t>ヌ</t>
    </rPh>
    <phoneticPr fontId="3"/>
  </si>
  <si>
    <t>通番
（様式３-２の番号）</t>
    <rPh sb="0" eb="1">
      <t>ツウ</t>
    </rPh>
    <rPh sb="1" eb="2">
      <t>バン</t>
    </rPh>
    <rPh sb="4" eb="6">
      <t>ヨウシキ</t>
    </rPh>
    <rPh sb="10" eb="12">
      <t>バンゴウ</t>
    </rPh>
    <phoneticPr fontId="3"/>
  </si>
  <si>
    <t>①設計・建設業務費
　【様式７-２】</t>
    <rPh sb="1" eb="3">
      <t>セッケイ</t>
    </rPh>
    <rPh sb="4" eb="6">
      <t>ケンセツ</t>
    </rPh>
    <rPh sb="6" eb="8">
      <t>ギョウム</t>
    </rPh>
    <rPh sb="8" eb="9">
      <t>ヒ</t>
    </rPh>
    <rPh sb="12" eb="14">
      <t>ヨウシキ</t>
    </rPh>
    <phoneticPr fontId="3"/>
  </si>
  <si>
    <t>②運営委託費Ａ（固定費）
　【様式７-３】</t>
    <rPh sb="1" eb="3">
      <t>ウンエイ</t>
    </rPh>
    <rPh sb="3" eb="5">
      <t>イタク</t>
    </rPh>
    <rPh sb="5" eb="6">
      <t>ヒ</t>
    </rPh>
    <rPh sb="8" eb="11">
      <t>コテイヒ</t>
    </rPh>
    <rPh sb="15" eb="17">
      <t>ヨウシキ</t>
    </rPh>
    <phoneticPr fontId="3"/>
  </si>
  <si>
    <t>③運営委託費Ｂ（変動費）
 　【様式７-３】</t>
    <rPh sb="1" eb="3">
      <t>ウンエイ</t>
    </rPh>
    <rPh sb="3" eb="5">
      <t>イタク</t>
    </rPh>
    <rPh sb="5" eb="6">
      <t>ヒ</t>
    </rPh>
    <rPh sb="8" eb="10">
      <t>ヘンドウ</t>
    </rPh>
    <rPh sb="10" eb="11">
      <t>ヒ</t>
    </rPh>
    <rPh sb="16" eb="18">
      <t>ヨウシキ</t>
    </rPh>
    <phoneticPr fontId="3"/>
  </si>
  <si>
    <t>月間委託料</t>
    <rPh sb="0" eb="2">
      <t>ゲッカン</t>
    </rPh>
    <rPh sb="2" eb="5">
      <t>イタクリョウ</t>
    </rPh>
    <phoneticPr fontId="3"/>
  </si>
  <si>
    <t>合　計</t>
    <rPh sb="0" eb="1">
      <t>ゴウ</t>
    </rPh>
    <phoneticPr fontId="3"/>
  </si>
  <si>
    <t>小　計</t>
    <rPh sb="0" eb="1">
      <t>ショウ</t>
    </rPh>
    <rPh sb="2" eb="3">
      <t>ケイ</t>
    </rPh>
    <phoneticPr fontId="3"/>
  </si>
  <si>
    <t>その他</t>
    <rPh sb="2" eb="3">
      <t>タ</t>
    </rPh>
    <phoneticPr fontId="3"/>
  </si>
  <si>
    <t>-</t>
  </si>
  <si>
    <t>　</t>
    <phoneticPr fontId="3"/>
  </si>
  <si>
    <t>補修工事費（補修・更新）</t>
    <rPh sb="0" eb="2">
      <t>ホシュウ</t>
    </rPh>
    <rPh sb="2" eb="4">
      <t>コウジ</t>
    </rPh>
    <rPh sb="4" eb="5">
      <t>ヒ</t>
    </rPh>
    <rPh sb="6" eb="8">
      <t>ホシュウ</t>
    </rPh>
    <rPh sb="9" eb="11">
      <t>コウシン</t>
    </rPh>
    <phoneticPr fontId="3"/>
  </si>
  <si>
    <t>保守管理費（法定点検・定期点検等）</t>
    <rPh sb="0" eb="2">
      <t>ホシュ</t>
    </rPh>
    <rPh sb="2" eb="5">
      <t>カンリヒ</t>
    </rPh>
    <rPh sb="6" eb="8">
      <t>ホウテイ</t>
    </rPh>
    <rPh sb="8" eb="10">
      <t>テンケン</t>
    </rPh>
    <rPh sb="11" eb="13">
      <t>テイキ</t>
    </rPh>
    <rPh sb="13" eb="15">
      <t>テンケン</t>
    </rPh>
    <rPh sb="15" eb="16">
      <t>トウ</t>
    </rPh>
    <phoneticPr fontId="3"/>
  </si>
  <si>
    <t>頻度</t>
    <phoneticPr fontId="17"/>
  </si>
  <si>
    <t>年間委託費（調整後）</t>
    <rPh sb="0" eb="2">
      <t>ネンカン</t>
    </rPh>
    <rPh sb="2" eb="4">
      <t>イタク</t>
    </rPh>
    <rPh sb="4" eb="5">
      <t>ヒ</t>
    </rPh>
    <rPh sb="6" eb="8">
      <t>チョウセイ</t>
    </rPh>
    <rPh sb="8" eb="9">
      <t>ゴ</t>
    </rPh>
    <phoneticPr fontId="17"/>
  </si>
  <si>
    <t>変動費単価（調整後） ※</t>
    <rPh sb="0" eb="2">
      <t>ヘンドウ</t>
    </rPh>
    <rPh sb="2" eb="3">
      <t>ヒ</t>
    </rPh>
    <rPh sb="3" eb="5">
      <t>タンカ</t>
    </rPh>
    <rPh sb="6" eb="8">
      <t>チョウセイ</t>
    </rPh>
    <rPh sb="8" eb="9">
      <t>ゴ</t>
    </rPh>
    <phoneticPr fontId="17"/>
  </si>
  <si>
    <t>変動費単価（合計金額÷年間ごみ処理量）</t>
    <rPh sb="0" eb="2">
      <t>ヘンドウ</t>
    </rPh>
    <rPh sb="2" eb="3">
      <t>ヒ</t>
    </rPh>
    <rPh sb="3" eb="5">
      <t>タンカ</t>
    </rPh>
    <rPh sb="6" eb="8">
      <t>ゴウケイ</t>
    </rPh>
    <rPh sb="8" eb="10">
      <t>キンガク</t>
    </rPh>
    <rPh sb="11" eb="13">
      <t>ネンカン</t>
    </rPh>
    <rPh sb="15" eb="17">
      <t>ショリ</t>
    </rPh>
    <rPh sb="17" eb="18">
      <t>リョウ</t>
    </rPh>
    <phoneticPr fontId="17"/>
  </si>
  <si>
    <t>［変動費単価調整による年間委託費の再計算］</t>
    <rPh sb="1" eb="3">
      <t>ヘンドウ</t>
    </rPh>
    <rPh sb="3" eb="4">
      <t>ヒ</t>
    </rPh>
    <rPh sb="4" eb="6">
      <t>タンカ</t>
    </rPh>
    <rPh sb="6" eb="8">
      <t>チョウセイ</t>
    </rPh>
    <rPh sb="11" eb="13">
      <t>ネンカン</t>
    </rPh>
    <rPh sb="13" eb="15">
      <t>イタク</t>
    </rPh>
    <rPh sb="15" eb="16">
      <t>ヒ</t>
    </rPh>
    <rPh sb="17" eb="20">
      <t>サイケイサン</t>
    </rPh>
    <phoneticPr fontId="3"/>
  </si>
  <si>
    <t>t</t>
    <phoneticPr fontId="17"/>
  </si>
  <si>
    <t>年間ごみ処理量</t>
    <rPh sb="0" eb="2">
      <t>ネンカン</t>
    </rPh>
    <rPh sb="4" eb="6">
      <t>ショリ</t>
    </rPh>
    <rPh sb="6" eb="7">
      <t>リョウ</t>
    </rPh>
    <phoneticPr fontId="17"/>
  </si>
  <si>
    <t>量、単価及び金額</t>
    <rPh sb="0" eb="1">
      <t>リョウ</t>
    </rPh>
    <rPh sb="2" eb="4">
      <t>タンカ</t>
    </rPh>
    <rPh sb="4" eb="5">
      <t>オヨ</t>
    </rPh>
    <rPh sb="6" eb="8">
      <t>キンガク</t>
    </rPh>
    <phoneticPr fontId="17"/>
  </si>
  <si>
    <t>※項目は、他の様式と整合を図り適宜修正すること。</t>
    <rPh sb="1" eb="3">
      <t>コウモク</t>
    </rPh>
    <rPh sb="5" eb="6">
      <t>タ</t>
    </rPh>
    <rPh sb="7" eb="9">
      <t>ヨウシキ</t>
    </rPh>
    <rPh sb="10" eb="12">
      <t>セイゴウ</t>
    </rPh>
    <rPh sb="13" eb="14">
      <t>ハカ</t>
    </rPh>
    <rPh sb="15" eb="17">
      <t>テキギ</t>
    </rPh>
    <rPh sb="17" eb="19">
      <t>シュウセイ</t>
    </rPh>
    <phoneticPr fontId="9"/>
  </si>
  <si>
    <t>説明欄</t>
    <rPh sb="0" eb="2">
      <t>セツメイ</t>
    </rPh>
    <rPh sb="2" eb="3">
      <t>ラン</t>
    </rPh>
    <phoneticPr fontId="9"/>
  </si>
  <si>
    <t>法人税等（合計）</t>
    <rPh sb="0" eb="3">
      <t>ホウジンゼイ</t>
    </rPh>
    <rPh sb="3" eb="4">
      <t>トウ</t>
    </rPh>
    <rPh sb="5" eb="7">
      <t>ゴウケイ</t>
    </rPh>
    <phoneticPr fontId="9"/>
  </si>
  <si>
    <t>法人税</t>
    <rPh sb="0" eb="3">
      <t>ホウジンゼイ</t>
    </rPh>
    <phoneticPr fontId="9"/>
  </si>
  <si>
    <t>法人税等</t>
    <phoneticPr fontId="14"/>
  </si>
  <si>
    <t>課税所得</t>
    <phoneticPr fontId="14"/>
  </si>
  <si>
    <t>繰越欠損金</t>
    <phoneticPr fontId="9"/>
  </si>
  <si>
    <t>税引き前利益</t>
    <rPh sb="3" eb="4">
      <t>マエ</t>
    </rPh>
    <phoneticPr fontId="14"/>
  </si>
  <si>
    <t>税額計算</t>
    <phoneticPr fontId="14"/>
  </si>
  <si>
    <t>Ⅴ．税引き後利益</t>
    <phoneticPr fontId="9"/>
  </si>
  <si>
    <t>Ⅳ．法人税等</t>
    <phoneticPr fontId="9"/>
  </si>
  <si>
    <t>Ⅲ．税引き前利益</t>
    <phoneticPr fontId="9"/>
  </si>
  <si>
    <t>運営変動費</t>
    <rPh sb="0" eb="2">
      <t>ウンエイ</t>
    </rPh>
    <phoneticPr fontId="9"/>
  </si>
  <si>
    <t>運営固定費</t>
    <rPh sb="0" eb="2">
      <t>ウンエイ</t>
    </rPh>
    <phoneticPr fontId="9"/>
  </si>
  <si>
    <t>Ⅱ．営業費用</t>
  </si>
  <si>
    <t>Ⅰ．営業収益</t>
  </si>
  <si>
    <t>Ⅴ．累積キャッシュフロー</t>
    <rPh sb="2" eb="4">
      <t>ルイセキ</t>
    </rPh>
    <phoneticPr fontId="9"/>
  </si>
  <si>
    <t>内部留保</t>
    <rPh sb="0" eb="2">
      <t>ナイブ</t>
    </rPh>
    <rPh sb="2" eb="4">
      <t>リュウホ</t>
    </rPh>
    <phoneticPr fontId="9"/>
  </si>
  <si>
    <t>Ⅳ．正味のキャッシュフロー</t>
    <phoneticPr fontId="9"/>
  </si>
  <si>
    <t>事業終了後の株主への払い戻し</t>
    <rPh sb="0" eb="2">
      <t>ジギョウ</t>
    </rPh>
    <rPh sb="2" eb="4">
      <t>シュウリョウ</t>
    </rPh>
    <rPh sb="4" eb="5">
      <t>ゴ</t>
    </rPh>
    <rPh sb="6" eb="8">
      <t>カブヌシ</t>
    </rPh>
    <rPh sb="10" eb="11">
      <t>ハラ</t>
    </rPh>
    <rPh sb="12" eb="13">
      <t>モド</t>
    </rPh>
    <phoneticPr fontId="9"/>
  </si>
  <si>
    <t>出資(資本金)</t>
    <rPh sb="3" eb="6">
      <t>シホンキン</t>
    </rPh>
    <phoneticPr fontId="9"/>
  </si>
  <si>
    <t>Ⅲ．財務活動によるキャッシュフロー</t>
    <phoneticPr fontId="9"/>
  </si>
  <si>
    <t>開業費</t>
    <rPh sb="0" eb="2">
      <t>カイギョウ</t>
    </rPh>
    <rPh sb="2" eb="3">
      <t>ヒ</t>
    </rPh>
    <phoneticPr fontId="9"/>
  </si>
  <si>
    <t>有形固定資産(重機車両)の取得</t>
    <rPh sb="0" eb="2">
      <t>ユウケイ</t>
    </rPh>
    <rPh sb="2" eb="4">
      <t>コテイ</t>
    </rPh>
    <rPh sb="4" eb="6">
      <t>シサン</t>
    </rPh>
    <rPh sb="7" eb="9">
      <t>ジュウキ</t>
    </rPh>
    <rPh sb="9" eb="11">
      <t>シャリョウ</t>
    </rPh>
    <rPh sb="13" eb="15">
      <t>シュトク</t>
    </rPh>
    <phoneticPr fontId="9"/>
  </si>
  <si>
    <t>Ⅱ．投資活動によるキャッシュフロー</t>
    <phoneticPr fontId="9"/>
  </si>
  <si>
    <t>減価償却費</t>
    <rPh sb="0" eb="2">
      <t>ゲンカ</t>
    </rPh>
    <rPh sb="2" eb="4">
      <t>ショウキャク</t>
    </rPh>
    <rPh sb="4" eb="5">
      <t>ヒ</t>
    </rPh>
    <phoneticPr fontId="9"/>
  </si>
  <si>
    <t>開業費償却費</t>
    <rPh sb="0" eb="2">
      <t>カイギョウ</t>
    </rPh>
    <rPh sb="2" eb="3">
      <t>ヒ</t>
    </rPh>
    <phoneticPr fontId="9"/>
  </si>
  <si>
    <t>税引き後利益</t>
    <rPh sb="0" eb="2">
      <t>ゼイビ</t>
    </rPh>
    <rPh sb="3" eb="4">
      <t>ゴ</t>
    </rPh>
    <rPh sb="4" eb="6">
      <t>リエキ</t>
    </rPh>
    <phoneticPr fontId="9"/>
  </si>
  <si>
    <t>Ⅰ．営業活動によるキャッシュフロー</t>
    <phoneticPr fontId="9"/>
  </si>
  <si>
    <t>（単位:千円（消費税抜き））</t>
    <rPh sb="1" eb="3">
      <t>タンイ</t>
    </rPh>
    <rPh sb="4" eb="6">
      <t>センエン</t>
    </rPh>
    <rPh sb="7" eb="10">
      <t>ショウヒゼイ</t>
    </rPh>
    <rPh sb="10" eb="11">
      <t>ヌ</t>
    </rPh>
    <phoneticPr fontId="3"/>
  </si>
  <si>
    <t>運営費</t>
    <rPh sb="0" eb="2">
      <t>ウンエイ</t>
    </rPh>
    <rPh sb="2" eb="3">
      <t>ヒ</t>
    </rPh>
    <phoneticPr fontId="9"/>
  </si>
  <si>
    <t>運転経費</t>
    <phoneticPr fontId="9"/>
  </si>
  <si>
    <t>維持管理費</t>
    <rPh sb="0" eb="2">
      <t>イジ</t>
    </rPh>
    <rPh sb="2" eb="4">
      <t>カンリ</t>
    </rPh>
    <phoneticPr fontId="9"/>
  </si>
  <si>
    <t>人件費</t>
    <phoneticPr fontId="9"/>
  </si>
  <si>
    <t>その他費用</t>
    <phoneticPr fontId="9"/>
  </si>
  <si>
    <t>様式７-１</t>
    <phoneticPr fontId="2"/>
  </si>
  <si>
    <t>様式７-２</t>
    <phoneticPr fontId="2"/>
  </si>
  <si>
    <t>様式７-３</t>
    <phoneticPr fontId="2"/>
  </si>
  <si>
    <t>様式７-４</t>
    <phoneticPr fontId="2"/>
  </si>
  <si>
    <t>様式７-５</t>
    <phoneticPr fontId="2"/>
  </si>
  <si>
    <t>様式７-６-１</t>
    <phoneticPr fontId="2"/>
  </si>
  <si>
    <t>様式７-６-２</t>
    <phoneticPr fontId="2"/>
  </si>
  <si>
    <t>様式７-７</t>
    <phoneticPr fontId="2"/>
  </si>
  <si>
    <t>様式７-８</t>
    <phoneticPr fontId="2"/>
  </si>
  <si>
    <t>様式７-９</t>
    <phoneticPr fontId="2"/>
  </si>
  <si>
    <t>運営業務委託費</t>
    <phoneticPr fontId="2"/>
  </si>
  <si>
    <t>事業費</t>
    <rPh sb="0" eb="3">
      <t>ジギョウヒ</t>
    </rPh>
    <phoneticPr fontId="3"/>
  </si>
  <si>
    <t>運営固定費Ⅰ（人件費）</t>
    <rPh sb="0" eb="2">
      <t>ウンエイ</t>
    </rPh>
    <rPh sb="2" eb="5">
      <t>コテイヒ</t>
    </rPh>
    <rPh sb="7" eb="10">
      <t>ジンケンヒ</t>
    </rPh>
    <phoneticPr fontId="17"/>
  </si>
  <si>
    <t>運営固定費Ⅰ（その他経費）</t>
    <rPh sb="0" eb="2">
      <t>ウンエイ</t>
    </rPh>
    <rPh sb="2" eb="5">
      <t>コテイヒ</t>
    </rPh>
    <rPh sb="9" eb="10">
      <t>タ</t>
    </rPh>
    <rPh sb="10" eb="12">
      <t>ケイヒ</t>
    </rPh>
    <phoneticPr fontId="17"/>
  </si>
  <si>
    <t>運営固定費Ⅱ（運転管理経費）</t>
    <rPh sb="0" eb="2">
      <t>ウンエイ</t>
    </rPh>
    <rPh sb="2" eb="4">
      <t>コテイ</t>
    </rPh>
    <rPh sb="4" eb="5">
      <t>ヒ</t>
    </rPh>
    <rPh sb="7" eb="9">
      <t>ウンテン</t>
    </rPh>
    <rPh sb="9" eb="11">
      <t>カンリ</t>
    </rPh>
    <rPh sb="11" eb="13">
      <t>ケイヒ</t>
    </rPh>
    <phoneticPr fontId="17"/>
  </si>
  <si>
    <t>運営固定費Ⅲ（点検補修費）</t>
    <rPh sb="0" eb="2">
      <t>ウンエイ</t>
    </rPh>
    <rPh sb="2" eb="5">
      <t>コテイヒ</t>
    </rPh>
    <rPh sb="7" eb="9">
      <t>テンケン</t>
    </rPh>
    <rPh sb="9" eb="11">
      <t>ホシュウ</t>
    </rPh>
    <rPh sb="11" eb="12">
      <t>ヒ</t>
    </rPh>
    <phoneticPr fontId="17"/>
  </si>
  <si>
    <t>運営変動費Ⅰ</t>
    <rPh sb="0" eb="2">
      <t>ウンエイ</t>
    </rPh>
    <rPh sb="2" eb="4">
      <t>ヘンドウ</t>
    </rPh>
    <rPh sb="4" eb="5">
      <t>ヒ</t>
    </rPh>
    <phoneticPr fontId="17"/>
  </si>
  <si>
    <t>運営変動費Ⅰ</t>
    <phoneticPr fontId="2"/>
  </si>
  <si>
    <t>事業収支表（損益計算書）</t>
    <rPh sb="0" eb="2">
      <t>ジギョウ</t>
    </rPh>
    <rPh sb="2" eb="4">
      <t>シュウシ</t>
    </rPh>
    <rPh sb="4" eb="5">
      <t>ヒョウ</t>
    </rPh>
    <phoneticPr fontId="9"/>
  </si>
  <si>
    <t>事業収支表（キャッシュフロー計算書）</t>
    <rPh sb="0" eb="2">
      <t>ジギョウ</t>
    </rPh>
    <rPh sb="2" eb="4">
      <t>シュウシ</t>
    </rPh>
    <rPh sb="4" eb="5">
      <t>ヒョウ</t>
    </rPh>
    <phoneticPr fontId="9"/>
  </si>
  <si>
    <t>事業収支表（キャッシュフロー計算書）</t>
    <phoneticPr fontId="2"/>
  </si>
  <si>
    <t>消費税相当額（10％）</t>
    <rPh sb="0" eb="3">
      <t>ショウヒゼイ</t>
    </rPh>
    <rPh sb="3" eb="5">
      <t>ソウトウ</t>
    </rPh>
    <rPh sb="5" eb="6">
      <t>ガク</t>
    </rPh>
    <phoneticPr fontId="3"/>
  </si>
  <si>
    <t xml:space="preserve"> </t>
    <phoneticPr fontId="2"/>
  </si>
  <si>
    <t>※１円未満は切り捨てること。ただし、表示は千円単位とする。（したがって、小数点第３位まで入力し、表示は小数点第１位を四捨五入すること。）</t>
    <phoneticPr fontId="2"/>
  </si>
  <si>
    <t xml:space="preserve">※物価変動を除いた金額を記入すること。
</t>
    <phoneticPr fontId="2"/>
  </si>
  <si>
    <t xml:space="preserve">※変動費はマイナスにならないようにすること。
</t>
    <phoneticPr fontId="2"/>
  </si>
  <si>
    <t xml:space="preserve">※運営固定費は、事業期間を通じて平均した費用とすること。
</t>
    <phoneticPr fontId="2"/>
  </si>
  <si>
    <t>※１円未満は切り捨てること。</t>
    <phoneticPr fontId="2"/>
  </si>
  <si>
    <t>※物価変動を除いた金額を記入すること。</t>
    <phoneticPr fontId="2"/>
  </si>
  <si>
    <t>※様式７-１と整合させること。</t>
    <phoneticPr fontId="2"/>
  </si>
  <si>
    <t>※記入欄が足りない場合は追加すること。</t>
  </si>
  <si>
    <t xml:space="preserve">※１円未満は切り捨てること。ただし、表示は千円単位とする。（したがって、小数点第３位まで入力し、表示は小数点第１位を四捨五入すること。）
</t>
    <phoneticPr fontId="2"/>
  </si>
  <si>
    <t>※記入欄が足りない場合は，適宜追加すること。</t>
    <phoneticPr fontId="2"/>
  </si>
  <si>
    <t>※物価変動及び消費税を除いた金額を記入すること。</t>
    <phoneticPr fontId="2"/>
  </si>
  <si>
    <t>※（量）の項目は、単位に置き換えること。</t>
    <phoneticPr fontId="2"/>
  </si>
  <si>
    <t>※記入欄が足りない場合は、適宜追加すること。</t>
    <phoneticPr fontId="2"/>
  </si>
  <si>
    <t>※記入欄が足りない場合は、適宜追加すること。</t>
    <phoneticPr fontId="2"/>
  </si>
  <si>
    <t>※物価変動及び消費税を除いたを除いた金額を記入すること。</t>
    <phoneticPr fontId="2"/>
  </si>
  <si>
    <t>※１円未満は切り捨てること。</t>
    <phoneticPr fontId="2"/>
  </si>
  <si>
    <t>※物価変動及び消費税を除いた金額を記入すること。</t>
    <phoneticPr fontId="2"/>
  </si>
  <si>
    <t>※提案する運営期間の該当年度に金額を記入すること。</t>
    <phoneticPr fontId="2"/>
  </si>
  <si>
    <t>※記入欄が足りない場合は，適宜追加すること。</t>
    <phoneticPr fontId="2"/>
  </si>
  <si>
    <t>令和4
年度</t>
    <rPh sb="0" eb="2">
      <t>レイワ</t>
    </rPh>
    <rPh sb="4" eb="6">
      <t>ネンド</t>
    </rPh>
    <phoneticPr fontId="3"/>
  </si>
  <si>
    <t>令和5
年度</t>
    <rPh sb="0" eb="2">
      <t>レイワ</t>
    </rPh>
    <rPh sb="4" eb="6">
      <t>ネンド</t>
    </rPh>
    <phoneticPr fontId="3"/>
  </si>
  <si>
    <t>令和6
年度</t>
    <rPh sb="0" eb="2">
      <t>レイワ</t>
    </rPh>
    <rPh sb="4" eb="6">
      <t>ネンド</t>
    </rPh>
    <phoneticPr fontId="3"/>
  </si>
  <si>
    <t>令和7
年度</t>
    <rPh sb="0" eb="2">
      <t>レイワ</t>
    </rPh>
    <rPh sb="4" eb="6">
      <t>ネンド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</si>
  <si>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</si>
  <si>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</si>
  <si>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令和8
年度</t>
    <rPh sb="0" eb="2">
      <t>レイワ</t>
    </rPh>
    <phoneticPr fontId="2"/>
  </si>
  <si>
    <t>令和9
年度</t>
    <rPh sb="0" eb="2">
      <t>レイワ</t>
    </rPh>
    <phoneticPr fontId="2"/>
  </si>
  <si>
    <t>令和10
年度</t>
    <rPh sb="0" eb="2">
      <t>レイワ</t>
    </rPh>
    <phoneticPr fontId="2"/>
  </si>
  <si>
    <t>令和11
年度</t>
    <rPh sb="0" eb="2">
      <t>レイワ</t>
    </rPh>
    <phoneticPr fontId="2"/>
  </si>
  <si>
    <t>令和12
年度</t>
    <rPh sb="0" eb="2">
      <t>レイワ</t>
    </rPh>
    <phoneticPr fontId="2"/>
  </si>
  <si>
    <t>令和13
年度</t>
    <rPh sb="0" eb="2">
      <t>レイワ</t>
    </rPh>
    <phoneticPr fontId="2"/>
  </si>
  <si>
    <t>令和14
年度</t>
    <rPh sb="0" eb="2">
      <t>レイワ</t>
    </rPh>
    <phoneticPr fontId="2"/>
  </si>
  <si>
    <t>令和15
年度</t>
    <rPh sb="0" eb="2">
      <t>レイワ</t>
    </rPh>
    <phoneticPr fontId="2"/>
  </si>
  <si>
    <t>令和16
年度</t>
    <rPh sb="0" eb="2">
      <t>レイワ</t>
    </rPh>
    <phoneticPr fontId="2"/>
  </si>
  <si>
    <t>令和17
年度</t>
    <rPh sb="0" eb="2">
      <t>レイワ</t>
    </rPh>
    <phoneticPr fontId="2"/>
  </si>
  <si>
    <t>令和18
年度</t>
    <rPh sb="0" eb="2">
      <t>レイワ</t>
    </rPh>
    <phoneticPr fontId="2"/>
  </si>
  <si>
    <t>令和19
年度</t>
    <rPh sb="0" eb="2">
      <t>レイワ</t>
    </rPh>
    <phoneticPr fontId="2"/>
  </si>
  <si>
    <t>令和20
年度</t>
    <rPh sb="0" eb="2">
      <t>レイワ</t>
    </rPh>
    <phoneticPr fontId="2"/>
  </si>
  <si>
    <t>令和21
年度</t>
    <rPh sb="0" eb="2">
      <t>レイワ</t>
    </rPh>
    <phoneticPr fontId="2"/>
  </si>
  <si>
    <t>令和22
年度</t>
    <rPh sb="0" eb="2">
      <t>レイワ</t>
    </rPh>
    <phoneticPr fontId="2"/>
  </si>
  <si>
    <t>令和23
年度</t>
    <rPh sb="0" eb="2">
      <t>レイワ</t>
    </rPh>
    <phoneticPr fontId="2"/>
  </si>
  <si>
    <t>令和24
年度</t>
    <rPh sb="0" eb="2">
      <t>レイワ</t>
    </rPh>
    <phoneticPr fontId="2"/>
  </si>
  <si>
    <t>令和25
年度</t>
    <rPh sb="0" eb="2">
      <t>レイワ</t>
    </rPh>
    <phoneticPr fontId="2"/>
  </si>
  <si>
    <t>令和26
年度</t>
    <rPh sb="0" eb="2">
      <t>レイワ</t>
    </rPh>
    <phoneticPr fontId="2"/>
  </si>
  <si>
    <t>令和27
年度</t>
    <rPh sb="0" eb="2">
      <t>レイワ</t>
    </rPh>
    <phoneticPr fontId="2"/>
  </si>
  <si>
    <t>令和4
年度</t>
    <rPh sb="0" eb="2">
      <t>レイワ</t>
    </rPh>
    <rPh sb="4" eb="6">
      <t>ネンド</t>
    </rPh>
    <phoneticPr fontId="17"/>
  </si>
  <si>
    <t>令和5
年度</t>
    <rPh sb="0" eb="2">
      <t>レイワ</t>
    </rPh>
    <rPh sb="4" eb="6">
      <t>ネンド</t>
    </rPh>
    <phoneticPr fontId="17"/>
  </si>
  <si>
    <t>令和6
年度</t>
    <rPh sb="0" eb="2">
      <t>レイワ</t>
    </rPh>
    <rPh sb="4" eb="6">
      <t>ネンド</t>
    </rPh>
    <phoneticPr fontId="17"/>
  </si>
  <si>
    <t>令和7
年度</t>
    <rPh sb="0" eb="2">
      <t>レイワ</t>
    </rPh>
    <rPh sb="4" eb="6">
      <t>ネンド</t>
    </rPh>
    <phoneticPr fontId="17"/>
  </si>
  <si>
    <t>直勤者（運転員）</t>
    <rPh sb="0" eb="1">
      <t>チョク</t>
    </rPh>
    <rPh sb="1" eb="2">
      <t>キンム</t>
    </rPh>
    <rPh sb="2" eb="3">
      <t>シャ</t>
    </rPh>
    <rPh sb="4" eb="7">
      <t>ウンテンイン</t>
    </rPh>
    <phoneticPr fontId="3"/>
  </si>
  <si>
    <t>日勤者</t>
  </si>
  <si>
    <t>総括責任者</t>
    <rPh sb="0" eb="2">
      <t>ソウカツ</t>
    </rPh>
    <rPh sb="2" eb="5">
      <t>セキニンシャ</t>
    </rPh>
    <phoneticPr fontId="2"/>
  </si>
  <si>
    <t>技術責任者</t>
    <rPh sb="0" eb="2">
      <t>ギジュツ</t>
    </rPh>
    <rPh sb="2" eb="5">
      <t>セキニンシャ</t>
    </rPh>
    <phoneticPr fontId="2"/>
  </si>
  <si>
    <t>現場総括責任者</t>
    <rPh sb="0" eb="2">
      <t>ゲンバ</t>
    </rPh>
    <rPh sb="2" eb="4">
      <t>ソウカツ</t>
    </rPh>
    <rPh sb="4" eb="7">
      <t>セキニンシャ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</si>
  <si>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</si>
  <si>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ボイラー・タービン主任技術者</t>
    <rPh sb="9" eb="11">
      <t>シュニン</t>
    </rPh>
    <rPh sb="11" eb="14">
      <t>ギジュツシャ</t>
    </rPh>
    <phoneticPr fontId="2"/>
  </si>
  <si>
    <t>運転責任者</t>
    <rPh sb="0" eb="2">
      <t>ウンテン</t>
    </rPh>
    <rPh sb="2" eb="4">
      <t>セキニン</t>
    </rPh>
    <rPh sb="4" eb="5">
      <t>シャ</t>
    </rPh>
    <phoneticPr fontId="1"/>
  </si>
  <si>
    <t>設備保全班長</t>
    <rPh sb="0" eb="2">
      <t>セツビ</t>
    </rPh>
    <rPh sb="2" eb="4">
      <t>ホゼン</t>
    </rPh>
    <rPh sb="4" eb="6">
      <t>ハンチョウ</t>
    </rPh>
    <phoneticPr fontId="1"/>
  </si>
  <si>
    <t>設備保全員</t>
    <rPh sb="0" eb="2">
      <t>セツビ</t>
    </rPh>
    <rPh sb="2" eb="4">
      <t>ホゼン</t>
    </rPh>
    <rPh sb="4" eb="5">
      <t>イン</t>
    </rPh>
    <phoneticPr fontId="1"/>
  </si>
  <si>
    <t>受入責任者</t>
    <phoneticPr fontId="2"/>
  </si>
  <si>
    <t>受付計量員</t>
    <phoneticPr fontId="2"/>
  </si>
  <si>
    <t>プラットホーム監視員</t>
    <phoneticPr fontId="2"/>
  </si>
  <si>
    <t>事務員</t>
    <phoneticPr fontId="2"/>
  </si>
  <si>
    <t>建設業務費</t>
    <rPh sb="0" eb="2">
      <t>ケンセツ</t>
    </rPh>
    <rPh sb="2" eb="4">
      <t>ギョウム</t>
    </rPh>
    <rPh sb="4" eb="5">
      <t>ヒ</t>
    </rPh>
    <phoneticPr fontId="3"/>
  </si>
  <si>
    <t>建設業務費</t>
    <rPh sb="2" eb="4">
      <t>ギョウム</t>
    </rPh>
    <phoneticPr fontId="2"/>
  </si>
  <si>
    <t>令和6年度</t>
    <rPh sb="0" eb="2">
      <t>レイワ</t>
    </rPh>
    <rPh sb="3" eb="4">
      <t>ネン</t>
    </rPh>
    <rPh sb="4" eb="5">
      <t>ド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</si>
  <si>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</si>
  <si>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運営変動費Ⅱ</t>
    <phoneticPr fontId="2"/>
  </si>
  <si>
    <t>様式７-10</t>
    <phoneticPr fontId="2"/>
  </si>
  <si>
    <t>様式７-11-１</t>
    <phoneticPr fontId="2"/>
  </si>
  <si>
    <t>様式７-11-２</t>
    <phoneticPr fontId="2"/>
  </si>
  <si>
    <t xml:space="preserve">※上記費用は、基礎審査に関わる提出資料の運営体制等（様式６-３-１)と整合させること。
</t>
    <phoneticPr fontId="2"/>
  </si>
  <si>
    <t>運営変動費Ⅱ</t>
    <rPh sb="0" eb="2">
      <t>ウンエイ</t>
    </rPh>
    <rPh sb="2" eb="4">
      <t>ヘンドウ</t>
    </rPh>
    <rPh sb="4" eb="5">
      <t>ヒ</t>
    </rPh>
    <phoneticPr fontId="17"/>
  </si>
  <si>
    <t xml:space="preserve"> （仮称）福井市新ごみ処理施設整備・運営事業　様式７（事業計画）関係リスト</t>
    <rPh sb="23" eb="25">
      <t>ヨウシキ</t>
    </rPh>
    <rPh sb="27" eb="29">
      <t>ジギョウ</t>
    </rPh>
    <rPh sb="29" eb="31">
      <t>ケイカク</t>
    </rPh>
    <rPh sb="32" eb="34">
      <t>カンケイ</t>
    </rPh>
    <phoneticPr fontId="3"/>
  </si>
  <si>
    <t>(7)　灰出設備</t>
    <rPh sb="4" eb="5">
      <t>ハイ</t>
    </rPh>
    <rPh sb="5" eb="6">
      <t>ダ</t>
    </rPh>
    <rPh sb="6" eb="8">
      <t>セツビ</t>
    </rPh>
    <phoneticPr fontId="3"/>
  </si>
  <si>
    <t>(5) 既存管理棟改修工事</t>
    <rPh sb="3" eb="5">
      <t>キゾン</t>
    </rPh>
    <rPh sb="5" eb="8">
      <t>カンリトウ</t>
    </rPh>
    <rPh sb="8" eb="10">
      <t>カイシュウ</t>
    </rPh>
    <rPh sb="10" eb="12">
      <t>コウジ</t>
    </rPh>
    <phoneticPr fontId="2"/>
  </si>
  <si>
    <t>運営変動費Ⅱ　計</t>
    <phoneticPr fontId="2"/>
  </si>
  <si>
    <t>（単価）</t>
    <rPh sb="1" eb="3">
      <t>タンカ</t>
    </rPh>
    <phoneticPr fontId="3"/>
  </si>
  <si>
    <t>運営業務委託費Ａ</t>
    <rPh sb="0" eb="2">
      <t>ウンエイ</t>
    </rPh>
    <rPh sb="2" eb="4">
      <t>ギョウム</t>
    </rPh>
    <rPh sb="4" eb="6">
      <t>イタク</t>
    </rPh>
    <rPh sb="6" eb="7">
      <t>ヒ</t>
    </rPh>
    <phoneticPr fontId="3"/>
  </si>
  <si>
    <t>運営業務委託費Ｂ</t>
    <rPh sb="0" eb="2">
      <t>ウンエイ</t>
    </rPh>
    <rPh sb="2" eb="4">
      <t>ギョウム</t>
    </rPh>
    <rPh sb="4" eb="6">
      <t>イタク</t>
    </rPh>
    <rPh sb="6" eb="7">
      <t>ヒ</t>
    </rPh>
    <phoneticPr fontId="3"/>
  </si>
  <si>
    <t>運営業務委託費Ａ計</t>
    <rPh sb="0" eb="2">
      <t>ウンエイ</t>
    </rPh>
    <rPh sb="2" eb="4">
      <t>ギョウム</t>
    </rPh>
    <rPh sb="4" eb="6">
      <t>イタク</t>
    </rPh>
    <rPh sb="6" eb="7">
      <t>ヒ</t>
    </rPh>
    <rPh sb="8" eb="9">
      <t>ケイ</t>
    </rPh>
    <phoneticPr fontId="3"/>
  </si>
  <si>
    <t>運営業務委託費Ｂ計</t>
    <rPh sb="0" eb="2">
      <t>ウンエイ</t>
    </rPh>
    <rPh sb="2" eb="4">
      <t>ギョウム</t>
    </rPh>
    <rPh sb="4" eb="6">
      <t>イタク</t>
    </rPh>
    <rPh sb="6" eb="7">
      <t>ヒ</t>
    </rPh>
    <rPh sb="8" eb="9">
      <t>ケイ</t>
    </rPh>
    <phoneticPr fontId="3"/>
  </si>
  <si>
    <t>運営業務委託費　合計</t>
    <rPh sb="0" eb="2">
      <t>ウンエイ</t>
    </rPh>
    <rPh sb="2" eb="4">
      <t>ギョウム</t>
    </rPh>
    <rPh sb="4" eb="6">
      <t>イタク</t>
    </rPh>
    <rPh sb="6" eb="7">
      <t>ヒ</t>
    </rPh>
    <rPh sb="8" eb="9">
      <t>ゴウ</t>
    </rPh>
    <rPh sb="9" eb="10">
      <t>ケイ</t>
    </rPh>
    <phoneticPr fontId="3"/>
  </si>
  <si>
    <t>　各年度で代表企業の出資金額が過半となるよう留意すること。</t>
    <rPh sb="1" eb="4">
      <t>カクネンド</t>
    </rPh>
    <rPh sb="5" eb="7">
      <t>ダイヒョウ</t>
    </rPh>
    <rPh sb="7" eb="9">
      <t>キギョウ</t>
    </rPh>
    <rPh sb="10" eb="12">
      <t>シュッシ</t>
    </rPh>
    <rPh sb="12" eb="14">
      <t>キンガク</t>
    </rPh>
    <rPh sb="15" eb="17">
      <t>カハン</t>
    </rPh>
    <rPh sb="22" eb="24">
      <t>リュウイ</t>
    </rPh>
    <phoneticPr fontId="2"/>
  </si>
  <si>
    <t>※記入欄が足りない場合は追加すること。</t>
    <rPh sb="1" eb="3">
      <t>キニュウ</t>
    </rPh>
    <rPh sb="3" eb="4">
      <t>ラン</t>
    </rPh>
    <rPh sb="5" eb="6">
      <t>タ</t>
    </rPh>
    <rPh sb="9" eb="11">
      <t>バアイ</t>
    </rPh>
    <rPh sb="12" eb="14">
      <t>ツイカ</t>
    </rPh>
    <phoneticPr fontId="3"/>
  </si>
  <si>
    <t>法人市民税（福井市）</t>
    <rPh sb="0" eb="2">
      <t>ホウジン</t>
    </rPh>
    <rPh sb="2" eb="5">
      <t>シミンゼイ</t>
    </rPh>
    <rPh sb="6" eb="8">
      <t>フクイ</t>
    </rPh>
    <rPh sb="8" eb="9">
      <t>シ</t>
    </rPh>
    <phoneticPr fontId="9"/>
  </si>
  <si>
    <t>法人県民税（福井県）</t>
    <rPh sb="0" eb="2">
      <t>ホウジン</t>
    </rPh>
    <rPh sb="2" eb="5">
      <t>ケンミンゼイ</t>
    </rPh>
    <rPh sb="6" eb="8">
      <t>フクイ</t>
    </rPh>
    <rPh sb="8" eb="9">
      <t>ケン</t>
    </rPh>
    <phoneticPr fontId="9"/>
  </si>
  <si>
    <t>法人事業税（福井県）</t>
    <rPh sb="0" eb="2">
      <t>ホウジン</t>
    </rPh>
    <rPh sb="2" eb="4">
      <t>ジギョウ</t>
    </rPh>
    <rPh sb="4" eb="5">
      <t>ゼイ</t>
    </rPh>
    <rPh sb="6" eb="8">
      <t>フクイ</t>
    </rPh>
    <rPh sb="8" eb="9">
      <t>ケン</t>
    </rPh>
    <phoneticPr fontId="9"/>
  </si>
  <si>
    <t>特別法人事業税</t>
    <rPh sb="2" eb="4">
      <t>ホウジン</t>
    </rPh>
    <rPh sb="4" eb="6">
      <t>ジギョウ</t>
    </rPh>
    <rPh sb="6" eb="7">
      <t>ゼイ</t>
    </rPh>
    <phoneticPr fontId="9"/>
  </si>
  <si>
    <t>SPC資本概要</t>
    <phoneticPr fontId="3"/>
  </si>
  <si>
    <t>開業費（運営固定費）</t>
    <phoneticPr fontId="2"/>
  </si>
  <si>
    <t>　 　                  　　年度
　　　費目</t>
    <rPh sb="23" eb="25">
      <t>ネンド</t>
    </rPh>
    <rPh sb="29" eb="31">
      <t>ヒモク</t>
    </rPh>
    <phoneticPr fontId="3"/>
  </si>
  <si>
    <t>単価</t>
    <rPh sb="0" eb="2">
      <t>タンカ</t>
    </rPh>
    <phoneticPr fontId="17"/>
  </si>
  <si>
    <t xml:space="preserve">                　   　　　       年度
　項目</t>
    <rPh sb="34" eb="36">
      <t>コウモク</t>
    </rPh>
    <phoneticPr fontId="9"/>
  </si>
  <si>
    <t xml:space="preserve">            　　　　　　　　 年度
　項目</t>
    <rPh sb="25" eb="27">
      <t>コウモク</t>
    </rPh>
    <phoneticPr fontId="9"/>
  </si>
  <si>
    <t>年間ごみ処理量（参考）</t>
    <rPh sb="0" eb="2">
      <t>ネンカン</t>
    </rPh>
    <rPh sb="4" eb="6">
      <t>ショリ</t>
    </rPh>
    <rPh sb="6" eb="7">
      <t>リョウ</t>
    </rPh>
    <rPh sb="8" eb="10">
      <t>サンコウ</t>
    </rPh>
    <phoneticPr fontId="17"/>
  </si>
  <si>
    <t>３．付帯工事</t>
    <rPh sb="2" eb="4">
      <t>フタイ</t>
    </rPh>
    <rPh sb="4" eb="6">
      <t>コウジ</t>
    </rPh>
    <phoneticPr fontId="3"/>
  </si>
  <si>
    <t>※運営固定費には、ごみ処理量の変動に応じて変動しない費用を記載すること（入札説明書添付資料-９参照）。</t>
    <phoneticPr fontId="2"/>
  </si>
  <si>
    <t>月間委託費（１円未満切り捨て）</t>
    <rPh sb="0" eb="2">
      <t>ゲッカン</t>
    </rPh>
    <rPh sb="2" eb="4">
      <t>イタク</t>
    </rPh>
    <rPh sb="4" eb="5">
      <t>ヒ</t>
    </rPh>
    <rPh sb="7" eb="8">
      <t>エン</t>
    </rPh>
    <rPh sb="8" eb="10">
      <t>ミマン</t>
    </rPh>
    <rPh sb="10" eb="11">
      <t>キ</t>
    </rPh>
    <rPh sb="12" eb="13">
      <t>ス</t>
    </rPh>
    <phoneticPr fontId="17"/>
  </si>
  <si>
    <t>※運営変動費には、ごみ処理量の変動に応じて変動する費用を記載すること（入札説明書添付資料-９参照）。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</si>
</sst>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▲ &quot;#,##0"/>
    <numFmt numFmtId="177" formatCode="#,##0.00;&quot;▲ &quot;#,##0.00"/>
    <numFmt numFmtId="178" formatCode="0.000"/>
    <numFmt numFmtId="179" formatCode="0.0_ "/>
    <numFmt numFmtId="180" formatCode="\(\ #,##0\ &quot;t&quot;\)\ "/>
    <numFmt numFmtId="181" formatCode="\(\ #,##0\ &quot;円/t&quot;\)\ "/>
    <numFmt numFmtId="182" formatCode="#,##0_ "/>
    <numFmt numFmtId="183" formatCode="0.00_);[Red]\(0.00\)"/>
    <numFmt numFmtId="184" formatCode="#,##0.0;[Red]\-#,##0.0"/>
    <numFmt numFmtId="185" formatCode="#,##0.0"/>
    <numFmt numFmtId="186" formatCode="0_);[Red]\(0\)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entury"/>
      <family val="1"/>
    </font>
    <font>
      <sz val="10"/>
      <name val="Century"/>
      <family val="1"/>
    </font>
    <font>
      <b/>
      <u/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Century"/>
      <family val="1"/>
    </font>
    <font>
      <sz val="16"/>
      <name val="Century"/>
      <family val="1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u/>
      <sz val="10"/>
      <color indexed="10"/>
      <name val="BIZ UD明朝 Medium"/>
      <family val="1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b/>
      <sz val="11"/>
      <color indexed="10"/>
      <name val="BIZ UD明朝 Medium"/>
      <family val="1"/>
      <charset val="128"/>
    </font>
    <font>
      <sz val="9"/>
      <name val="BIZ UD明朝 Medium"/>
      <family val="1"/>
      <charset val="128"/>
    </font>
    <font>
      <b/>
      <i/>
      <sz val="11"/>
      <color indexed="10"/>
      <name val="BIZ UD明朝 Medium"/>
      <family val="1"/>
      <charset val="128"/>
    </font>
    <font>
      <b/>
      <i/>
      <sz val="10"/>
      <color indexed="10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rgb="FFFF0000"/>
      <name val="BIZ UD明朝 Medium"/>
      <family val="1"/>
      <charset val="128"/>
    </font>
    <font>
      <sz val="1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4">
    <xf numFmtId="0" fontId="0" fillId="0" borderId="0" xfId="0">
      <alignment vertical="center"/>
    </xf>
    <xf numFmtId="0" fontId="1" fillId="0" borderId="0" xfId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3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38" fontId="19" fillId="0" borderId="0" xfId="4" applyFont="1" applyFill="1" applyAlignment="1">
      <alignment vertical="center"/>
    </xf>
    <xf numFmtId="38" fontId="19" fillId="0" borderId="0" xfId="4" applyFont="1" applyFill="1" applyAlignment="1">
      <alignment horizontal="center" vertical="center"/>
    </xf>
    <xf numFmtId="38" fontId="20" fillId="0" borderId="0" xfId="4" applyFont="1" applyFill="1" applyAlignment="1">
      <alignment vertical="center"/>
    </xf>
    <xf numFmtId="38" fontId="21" fillId="0" borderId="0" xfId="4" applyFont="1" applyFill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/>
    </xf>
    <xf numFmtId="183" fontId="19" fillId="0" borderId="0" xfId="1" applyNumberFormat="1" applyFont="1" applyFill="1" applyAlignment="1">
      <alignment vertical="center"/>
    </xf>
    <xf numFmtId="186" fontId="19" fillId="0" borderId="0" xfId="1" applyNumberFormat="1" applyFont="1" applyFill="1" applyAlignment="1">
      <alignment vertical="center"/>
    </xf>
    <xf numFmtId="0" fontId="23" fillId="0" borderId="0" xfId="1" applyFont="1"/>
    <xf numFmtId="0" fontId="25" fillId="0" borderId="3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horizontal="left" vertical="center" wrapText="1"/>
    </xf>
    <xf numFmtId="0" fontId="27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31" fillId="0" borderId="0" xfId="1" applyFont="1" applyBorder="1" applyAlignment="1">
      <alignment horizontal="right"/>
    </xf>
    <xf numFmtId="0" fontId="32" fillId="0" borderId="0" xfId="1" applyFont="1" applyBorder="1" applyAlignment="1">
      <alignment vertical="center"/>
    </xf>
    <xf numFmtId="0" fontId="33" fillId="0" borderId="28" xfId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 textRotation="255" wrapText="1"/>
    </xf>
    <xf numFmtId="0" fontId="33" fillId="0" borderId="27" xfId="1" applyFont="1" applyBorder="1" applyAlignment="1">
      <alignment vertical="center" wrapText="1"/>
    </xf>
    <xf numFmtId="176" fontId="33" fillId="0" borderId="24" xfId="1" applyNumberFormat="1" applyFont="1" applyFill="1" applyBorder="1" applyAlignment="1">
      <alignment vertical="center"/>
    </xf>
    <xf numFmtId="176" fontId="33" fillId="0" borderId="23" xfId="1" applyNumberFormat="1" applyFont="1" applyFill="1" applyBorder="1" applyAlignment="1">
      <alignment vertical="center"/>
    </xf>
    <xf numFmtId="176" fontId="33" fillId="0" borderId="22" xfId="1" applyNumberFormat="1" applyFont="1" applyFill="1" applyBorder="1" applyAlignment="1">
      <alignment vertical="center"/>
    </xf>
    <xf numFmtId="176" fontId="33" fillId="2" borderId="22" xfId="1" applyNumberFormat="1" applyFont="1" applyFill="1" applyBorder="1" applyAlignment="1">
      <alignment vertical="center"/>
    </xf>
    <xf numFmtId="176" fontId="33" fillId="2" borderId="21" xfId="1" applyNumberFormat="1" applyFont="1" applyFill="1" applyBorder="1" applyAlignment="1">
      <alignment vertical="center"/>
    </xf>
    <xf numFmtId="0" fontId="33" fillId="0" borderId="25" xfId="1" applyFont="1" applyBorder="1" applyAlignment="1">
      <alignment vertical="center" wrapText="1"/>
    </xf>
    <xf numFmtId="0" fontId="33" fillId="0" borderId="24" xfId="1" applyFont="1" applyBorder="1" applyAlignment="1">
      <alignment vertical="center" wrapText="1"/>
    </xf>
    <xf numFmtId="0" fontId="33" fillId="0" borderId="23" xfId="1" applyFont="1" applyBorder="1" applyAlignment="1">
      <alignment vertical="center" wrapText="1"/>
    </xf>
    <xf numFmtId="176" fontId="33" fillId="2" borderId="23" xfId="1" applyNumberFormat="1" applyFont="1" applyFill="1" applyBorder="1" applyAlignment="1">
      <alignment vertical="center"/>
    </xf>
    <xf numFmtId="176" fontId="33" fillId="0" borderId="21" xfId="1" applyNumberFormat="1" applyFont="1" applyFill="1" applyBorder="1" applyAlignment="1">
      <alignment vertical="center"/>
    </xf>
    <xf numFmtId="0" fontId="33" fillId="0" borderId="19" xfId="1" applyFont="1" applyBorder="1" applyAlignment="1">
      <alignment vertical="center" wrapText="1"/>
    </xf>
    <xf numFmtId="0" fontId="33" fillId="0" borderId="18" xfId="1" applyFont="1" applyBorder="1" applyAlignment="1">
      <alignment vertical="center" wrapText="1"/>
    </xf>
    <xf numFmtId="0" fontId="33" fillId="0" borderId="17" xfId="1" applyFont="1" applyBorder="1" applyAlignment="1">
      <alignment vertical="center" wrapText="1"/>
    </xf>
    <xf numFmtId="176" fontId="33" fillId="2" borderId="17" xfId="1" applyNumberFormat="1" applyFont="1" applyFill="1" applyBorder="1" applyAlignment="1">
      <alignment vertical="center"/>
    </xf>
    <xf numFmtId="176" fontId="33" fillId="2" borderId="16" xfId="1" applyNumberFormat="1" applyFont="1" applyFill="1" applyBorder="1" applyAlignment="1">
      <alignment vertical="center"/>
    </xf>
    <xf numFmtId="176" fontId="33" fillId="0" borderId="16" xfId="1" applyNumberFormat="1" applyFont="1" applyFill="1" applyBorder="1" applyAlignment="1">
      <alignment vertical="center"/>
    </xf>
    <xf numFmtId="176" fontId="33" fillId="0" borderId="15" xfId="1" applyNumberFormat="1" applyFont="1" applyFill="1" applyBorder="1" applyAlignment="1">
      <alignment vertical="center"/>
    </xf>
    <xf numFmtId="176" fontId="33" fillId="0" borderId="14" xfId="1" applyNumberFormat="1" applyFont="1" applyFill="1" applyBorder="1" applyAlignment="1">
      <alignment vertical="center"/>
    </xf>
    <xf numFmtId="0" fontId="33" fillId="0" borderId="12" xfId="1" applyFont="1" applyBorder="1" applyAlignment="1">
      <alignment vertical="center" wrapText="1"/>
    </xf>
    <xf numFmtId="0" fontId="33" fillId="0" borderId="11" xfId="1" applyFont="1" applyBorder="1" applyAlignment="1">
      <alignment vertical="center" wrapText="1"/>
    </xf>
    <xf numFmtId="0" fontId="33" fillId="0" borderId="10" xfId="1" applyFont="1" applyBorder="1" applyAlignment="1">
      <alignment vertical="center" wrapText="1"/>
    </xf>
    <xf numFmtId="176" fontId="33" fillId="0" borderId="8" xfId="1" applyNumberFormat="1" applyFont="1" applyFill="1" applyBorder="1" applyAlignment="1">
      <alignment vertical="center"/>
    </xf>
    <xf numFmtId="177" fontId="32" fillId="0" borderId="0" xfId="1" applyNumberFormat="1" applyFont="1" applyBorder="1" applyAlignment="1">
      <alignment vertical="center"/>
    </xf>
    <xf numFmtId="0" fontId="30" fillId="0" borderId="0" xfId="0" applyFont="1" applyAlignment="1">
      <alignment horizontal="left" vertical="center" readingOrder="1"/>
    </xf>
    <xf numFmtId="0" fontId="33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vertical="center" wrapText="1"/>
    </xf>
    <xf numFmtId="0" fontId="33" fillId="0" borderId="0" xfId="1" applyFont="1" applyBorder="1" applyAlignment="1">
      <alignment vertical="center"/>
    </xf>
    <xf numFmtId="176" fontId="33" fillId="0" borderId="1" xfId="1" applyNumberFormat="1" applyFont="1" applyFill="1" applyBorder="1" applyAlignment="1">
      <alignment vertical="center"/>
    </xf>
    <xf numFmtId="0" fontId="34" fillId="0" borderId="0" xfId="1" applyFont="1" applyBorder="1" applyAlignment="1">
      <alignment vertical="center"/>
    </xf>
    <xf numFmtId="0" fontId="33" fillId="0" borderId="0" xfId="1" applyFont="1" applyFill="1" applyBorder="1" applyAlignment="1">
      <alignment vertical="center" wrapText="1"/>
    </xf>
    <xf numFmtId="176" fontId="33" fillId="0" borderId="0" xfId="1" applyNumberFormat="1" applyFont="1" applyFill="1" applyBorder="1" applyAlignment="1">
      <alignment vertical="center"/>
    </xf>
    <xf numFmtId="0" fontId="33" fillId="0" borderId="0" xfId="1" applyFont="1" applyBorder="1" applyAlignment="1">
      <alignment vertical="top"/>
    </xf>
    <xf numFmtId="3" fontId="33" fillId="0" borderId="0" xfId="1" applyNumberFormat="1" applyFont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38" fontId="24" fillId="0" borderId="0" xfId="4" applyFont="1" applyAlignment="1">
      <alignment horizontal="right" vertical="center"/>
    </xf>
    <xf numFmtId="0" fontId="36" fillId="0" borderId="4" xfId="2" applyFont="1" applyBorder="1" applyAlignment="1">
      <alignment horizontal="left" vertical="center"/>
    </xf>
    <xf numFmtId="0" fontId="36" fillId="0" borderId="4" xfId="2" applyFont="1" applyBorder="1" applyAlignment="1">
      <alignment horizontal="center" vertical="center"/>
    </xf>
    <xf numFmtId="38" fontId="25" fillId="0" borderId="59" xfId="3" applyFont="1" applyBorder="1" applyAlignment="1">
      <alignment horizontal="center" vertical="center"/>
    </xf>
    <xf numFmtId="38" fontId="25" fillId="0" borderId="26" xfId="3" applyFont="1" applyBorder="1" applyAlignment="1">
      <alignment horizontal="center" vertical="center"/>
    </xf>
    <xf numFmtId="38" fontId="25" fillId="0" borderId="57" xfId="3" applyFont="1" applyBorder="1" applyAlignment="1">
      <alignment horizontal="center" vertical="center"/>
    </xf>
    <xf numFmtId="0" fontId="36" fillId="0" borderId="56" xfId="2" applyFont="1" applyBorder="1" applyAlignment="1">
      <alignment vertical="center" textRotation="255"/>
    </xf>
    <xf numFmtId="0" fontId="36" fillId="0" borderId="43" xfId="2" applyFont="1" applyBorder="1" applyAlignment="1">
      <alignment vertical="center"/>
    </xf>
    <xf numFmtId="0" fontId="36" fillId="0" borderId="45" xfId="2" applyFont="1" applyBorder="1" applyAlignment="1">
      <alignment vertical="center"/>
    </xf>
    <xf numFmtId="38" fontId="25" fillId="0" borderId="44" xfId="3" applyFont="1" applyBorder="1" applyAlignment="1">
      <alignment vertical="center"/>
    </xf>
    <xf numFmtId="38" fontId="25" fillId="0" borderId="18" xfId="3" applyFont="1" applyBorder="1" applyAlignment="1">
      <alignment vertical="center"/>
    </xf>
    <xf numFmtId="38" fontId="25" fillId="0" borderId="19" xfId="3" applyFont="1" applyBorder="1" applyAlignment="1">
      <alignment vertical="center"/>
    </xf>
    <xf numFmtId="0" fontId="36" fillId="0" borderId="55" xfId="2" applyFont="1" applyBorder="1" applyAlignment="1">
      <alignment vertical="center" textRotation="255"/>
    </xf>
    <xf numFmtId="0" fontId="36" fillId="0" borderId="55" xfId="2" applyFont="1" applyBorder="1" applyAlignment="1">
      <alignment vertical="center"/>
    </xf>
    <xf numFmtId="0" fontId="36" fillId="0" borderId="56" xfId="2" applyFont="1" applyBorder="1" applyAlignment="1">
      <alignment vertical="center"/>
    </xf>
    <xf numFmtId="0" fontId="36" fillId="0" borderId="43" xfId="2" quotePrefix="1" applyFont="1" applyBorder="1" applyAlignment="1">
      <alignment vertical="center"/>
    </xf>
    <xf numFmtId="0" fontId="36" fillId="0" borderId="51" xfId="2" quotePrefix="1" applyFont="1" applyBorder="1" applyAlignment="1">
      <alignment vertical="center"/>
    </xf>
    <xf numFmtId="0" fontId="36" fillId="0" borderId="54" xfId="2" applyFont="1" applyBorder="1" applyAlignment="1">
      <alignment vertical="center"/>
    </xf>
    <xf numFmtId="38" fontId="25" fillId="0" borderId="53" xfId="3" applyFont="1" applyBorder="1" applyAlignment="1">
      <alignment vertical="center"/>
    </xf>
    <xf numFmtId="38" fontId="25" fillId="0" borderId="52" xfId="3" applyFont="1" applyBorder="1" applyAlignment="1">
      <alignment vertical="center"/>
    </xf>
    <xf numFmtId="38" fontId="25" fillId="0" borderId="50" xfId="3" applyFont="1" applyBorder="1" applyAlignment="1">
      <alignment vertical="center"/>
    </xf>
    <xf numFmtId="0" fontId="36" fillId="0" borderId="15" xfId="2" applyFont="1" applyBorder="1" applyAlignment="1">
      <alignment vertical="center"/>
    </xf>
    <xf numFmtId="38" fontId="25" fillId="0" borderId="33" xfId="3" applyFont="1" applyBorder="1" applyAlignment="1">
      <alignment vertical="center"/>
    </xf>
    <xf numFmtId="38" fontId="25" fillId="0" borderId="13" xfId="3" applyFont="1" applyBorder="1" applyAlignment="1">
      <alignment vertical="center"/>
    </xf>
    <xf numFmtId="38" fontId="25" fillId="0" borderId="31" xfId="3" applyFont="1" applyBorder="1" applyAlignment="1">
      <alignment vertical="center"/>
    </xf>
    <xf numFmtId="0" fontId="36" fillId="0" borderId="38" xfId="2" applyFont="1" applyBorder="1" applyAlignment="1">
      <alignment vertical="center"/>
    </xf>
    <xf numFmtId="0" fontId="36" fillId="0" borderId="42" xfId="2" applyFont="1" applyBorder="1" applyAlignment="1">
      <alignment vertical="center"/>
    </xf>
    <xf numFmtId="38" fontId="25" fillId="0" borderId="40" xfId="3" applyFont="1" applyBorder="1" applyAlignment="1">
      <alignment vertical="center"/>
    </xf>
    <xf numFmtId="38" fontId="25" fillId="0" borderId="39" xfId="3" applyFont="1" applyBorder="1" applyAlignment="1">
      <alignment vertical="center"/>
    </xf>
    <xf numFmtId="38" fontId="25" fillId="0" borderId="37" xfId="3" applyFont="1" applyBorder="1" applyAlignment="1">
      <alignment vertical="center"/>
    </xf>
    <xf numFmtId="0" fontId="36" fillId="0" borderId="16" xfId="2" applyFont="1" applyBorder="1" applyAlignment="1">
      <alignment vertical="center"/>
    </xf>
    <xf numFmtId="38" fontId="25" fillId="0" borderId="7" xfId="3" applyFont="1" applyBorder="1" applyAlignment="1">
      <alignment vertical="center"/>
    </xf>
    <xf numFmtId="38" fontId="25" fillId="0" borderId="36" xfId="3" applyFont="1" applyBorder="1" applyAlignment="1">
      <alignment vertical="center"/>
    </xf>
    <xf numFmtId="38" fontId="25" fillId="0" borderId="34" xfId="3" applyFont="1" applyBorder="1" applyAlignment="1">
      <alignment vertical="center"/>
    </xf>
    <xf numFmtId="0" fontId="27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3" fillId="0" borderId="96" xfId="1" applyFont="1" applyBorder="1" applyAlignment="1">
      <alignment horizontal="center" vertical="center" wrapText="1"/>
    </xf>
    <xf numFmtId="0" fontId="33" fillId="0" borderId="76" xfId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 vertical="center" wrapText="1"/>
    </xf>
    <xf numFmtId="0" fontId="33" fillId="0" borderId="40" xfId="1" applyFont="1" applyBorder="1" applyAlignment="1">
      <alignment vertical="center" wrapText="1"/>
    </xf>
    <xf numFmtId="0" fontId="33" fillId="0" borderId="72" xfId="1" applyFont="1" applyBorder="1" applyAlignment="1">
      <alignment vertical="center" wrapText="1"/>
    </xf>
    <xf numFmtId="38" fontId="33" fillId="0" borderId="70" xfId="4" applyNumberFormat="1" applyFont="1" applyFill="1" applyBorder="1" applyAlignment="1" applyProtection="1">
      <alignment horizontal="right" vertical="center"/>
      <protection locked="0"/>
    </xf>
    <xf numFmtId="38" fontId="33" fillId="0" borderId="15" xfId="4" applyNumberFormat="1" applyFont="1" applyFill="1" applyBorder="1" applyAlignment="1" applyProtection="1">
      <alignment horizontal="right" vertical="center"/>
      <protection locked="0"/>
    </xf>
    <xf numFmtId="38" fontId="33" fillId="0" borderId="71" xfId="4" applyNumberFormat="1" applyFont="1" applyFill="1" applyBorder="1" applyAlignment="1">
      <alignment horizontal="right" vertical="center"/>
    </xf>
    <xf numFmtId="0" fontId="33" fillId="0" borderId="40" xfId="1" applyFont="1" applyBorder="1" applyAlignment="1">
      <alignment horizontal="center" vertical="center" wrapText="1"/>
    </xf>
    <xf numFmtId="0" fontId="33" fillId="0" borderId="15" xfId="1" applyFont="1" applyBorder="1" applyAlignment="1">
      <alignment vertical="center" wrapText="1"/>
    </xf>
    <xf numFmtId="38" fontId="33" fillId="0" borderId="71" xfId="4" applyNumberFormat="1" applyFont="1" applyFill="1" applyBorder="1" applyAlignment="1" applyProtection="1">
      <alignment horizontal="right" vertical="center"/>
      <protection locked="0"/>
    </xf>
    <xf numFmtId="0" fontId="33" fillId="0" borderId="40" xfId="1" applyFont="1" applyBorder="1" applyAlignment="1">
      <alignment horizontal="center" vertical="center"/>
    </xf>
    <xf numFmtId="0" fontId="33" fillId="0" borderId="15" xfId="1" applyFont="1" applyBorder="1" applyAlignment="1">
      <alignment vertical="center"/>
    </xf>
    <xf numFmtId="38" fontId="33" fillId="0" borderId="14" xfId="4" applyNumberFormat="1" applyFont="1" applyFill="1" applyBorder="1" applyAlignment="1">
      <alignment horizontal="right" vertical="center"/>
    </xf>
    <xf numFmtId="38" fontId="33" fillId="0" borderId="36" xfId="4" applyNumberFormat="1" applyFont="1" applyFill="1" applyBorder="1" applyAlignment="1">
      <alignment horizontal="right" vertical="center"/>
    </xf>
    <xf numFmtId="38" fontId="33" fillId="0" borderId="69" xfId="4" applyNumberFormat="1" applyFont="1" applyFill="1" applyBorder="1" applyAlignment="1">
      <alignment horizontal="right" vertical="center"/>
    </xf>
    <xf numFmtId="38" fontId="33" fillId="0" borderId="28" xfId="4" applyNumberFormat="1" applyFont="1" applyFill="1" applyBorder="1" applyAlignment="1">
      <alignment horizontal="right" vertical="center"/>
    </xf>
    <xf numFmtId="38" fontId="33" fillId="0" borderId="1" xfId="4" applyNumberFormat="1" applyFont="1" applyFill="1" applyBorder="1" applyAlignment="1">
      <alignment horizontal="right" vertical="center"/>
    </xf>
    <xf numFmtId="0" fontId="33" fillId="0" borderId="68" xfId="1" applyFont="1" applyBorder="1" applyAlignment="1">
      <alignment horizontal="center" vertical="center" wrapText="1"/>
    </xf>
    <xf numFmtId="0" fontId="33" fillId="0" borderId="22" xfId="1" applyFont="1" applyBorder="1" applyAlignment="1">
      <alignment horizontal="center" vertical="center" wrapText="1"/>
    </xf>
    <xf numFmtId="38" fontId="33" fillId="0" borderId="23" xfId="4" applyFont="1" applyFill="1" applyBorder="1" applyAlignment="1">
      <alignment horizontal="right" vertical="center"/>
    </xf>
    <xf numFmtId="38" fontId="33" fillId="0" borderId="22" xfId="4" applyFont="1" applyFill="1" applyBorder="1" applyAlignment="1">
      <alignment horizontal="right" vertical="center"/>
    </xf>
    <xf numFmtId="38" fontId="33" fillId="0" borderId="21" xfId="4" applyFont="1" applyFill="1" applyBorder="1" applyAlignment="1">
      <alignment horizontal="right" vertical="center"/>
    </xf>
    <xf numFmtId="181" fontId="33" fillId="0" borderId="17" xfId="4" applyNumberFormat="1" applyFont="1" applyFill="1" applyBorder="1" applyAlignment="1">
      <alignment vertical="center"/>
    </xf>
    <xf numFmtId="181" fontId="33" fillId="0" borderId="16" xfId="4" applyNumberFormat="1" applyFont="1" applyFill="1" applyBorder="1" applyAlignment="1">
      <alignment vertical="center"/>
    </xf>
    <xf numFmtId="181" fontId="33" fillId="0" borderId="14" xfId="4" applyNumberFormat="1" applyFont="1" applyFill="1" applyBorder="1" applyAlignment="1">
      <alignment vertical="center"/>
    </xf>
    <xf numFmtId="0" fontId="27" fillId="0" borderId="0" xfId="1" applyFont="1" applyFill="1" applyBorder="1" applyAlignment="1">
      <alignment vertical="top"/>
    </xf>
    <xf numFmtId="0" fontId="27" fillId="0" borderId="0" xfId="1" applyFont="1" applyAlignment="1">
      <alignment vertical="top"/>
    </xf>
    <xf numFmtId="180" fontId="33" fillId="0" borderId="9" xfId="4" applyNumberFormat="1" applyFont="1" applyFill="1" applyBorder="1" applyAlignment="1">
      <alignment vertical="center"/>
    </xf>
    <xf numFmtId="180" fontId="33" fillId="0" borderId="8" xfId="4" applyNumberFormat="1" applyFont="1" applyFill="1" applyBorder="1" applyAlignment="1">
      <alignment vertical="center"/>
    </xf>
    <xf numFmtId="38" fontId="33" fillId="0" borderId="64" xfId="4" applyFont="1" applyFill="1" applyBorder="1" applyAlignment="1">
      <alignment horizontal="right" vertical="center"/>
    </xf>
    <xf numFmtId="38" fontId="33" fillId="0" borderId="63" xfId="4" applyFont="1" applyFill="1" applyBorder="1" applyAlignment="1">
      <alignment horizontal="right" vertical="center"/>
    </xf>
    <xf numFmtId="38" fontId="33" fillId="0" borderId="60" xfId="4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179" fontId="30" fillId="0" borderId="0" xfId="1" applyNumberFormat="1" applyFont="1" applyFill="1" applyBorder="1" applyAlignment="1">
      <alignment vertical="center" wrapText="1"/>
    </xf>
    <xf numFmtId="0" fontId="38" fillId="0" borderId="0" xfId="1" applyFont="1" applyFill="1" applyBorder="1" applyAlignment="1">
      <alignment horizontal="center" vertical="center" wrapText="1"/>
    </xf>
    <xf numFmtId="0" fontId="27" fillId="0" borderId="0" xfId="1" applyFont="1" applyFill="1" applyAlignment="1">
      <alignment vertical="center"/>
    </xf>
    <xf numFmtId="0" fontId="39" fillId="0" borderId="0" xfId="1" applyFont="1" applyFill="1" applyAlignment="1">
      <alignment horizontal="right"/>
    </xf>
    <xf numFmtId="0" fontId="27" fillId="0" borderId="0" xfId="1" applyFont="1" applyFill="1" applyAlignment="1">
      <alignment horizontal="center" vertical="center"/>
    </xf>
    <xf numFmtId="0" fontId="33" fillId="0" borderId="35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2" fillId="0" borderId="89" xfId="1" applyFont="1" applyFill="1" applyBorder="1" applyAlignment="1" applyProtection="1">
      <alignment horizontal="left" vertical="center"/>
      <protection locked="0"/>
    </xf>
    <xf numFmtId="176" fontId="32" fillId="0" borderId="39" xfId="1" applyNumberFormat="1" applyFont="1" applyFill="1" applyBorder="1" applyAlignment="1" applyProtection="1">
      <alignment vertical="center"/>
      <protection locked="0"/>
    </xf>
    <xf numFmtId="176" fontId="32" fillId="0" borderId="70" xfId="1" applyNumberFormat="1" applyFont="1" applyFill="1" applyBorder="1" applyAlignment="1" applyProtection="1">
      <alignment vertical="center"/>
      <protection locked="0"/>
    </xf>
    <xf numFmtId="176" fontId="32" fillId="0" borderId="41" xfId="1" applyNumberFormat="1" applyFont="1" applyFill="1" applyBorder="1" applyAlignment="1" applyProtection="1">
      <alignment vertical="center"/>
      <protection locked="0"/>
    </xf>
    <xf numFmtId="176" fontId="32" fillId="0" borderId="21" xfId="1" applyNumberFormat="1" applyFont="1" applyFill="1" applyBorder="1" applyAlignment="1">
      <alignment vertical="center"/>
    </xf>
    <xf numFmtId="176" fontId="32" fillId="0" borderId="14" xfId="1" applyNumberFormat="1" applyFont="1" applyFill="1" applyBorder="1" applyAlignment="1">
      <alignment vertical="center"/>
    </xf>
    <xf numFmtId="0" fontId="32" fillId="0" borderId="7" xfId="1" applyFont="1" applyFill="1" applyBorder="1" applyAlignment="1">
      <alignment horizontal="center" vertical="center"/>
    </xf>
    <xf numFmtId="176" fontId="32" fillId="0" borderId="36" xfId="1" applyNumberFormat="1" applyFont="1" applyFill="1" applyBorder="1" applyAlignment="1" applyProtection="1">
      <alignment vertical="center"/>
      <protection locked="0"/>
    </xf>
    <xf numFmtId="176" fontId="32" fillId="0" borderId="28" xfId="1" applyNumberFormat="1" applyFont="1" applyFill="1" applyBorder="1" applyAlignment="1" applyProtection="1">
      <alignment vertical="center"/>
      <protection locked="0"/>
    </xf>
    <xf numFmtId="176" fontId="32" fillId="0" borderId="34" xfId="1" applyNumberFormat="1" applyFont="1" applyFill="1" applyBorder="1" applyAlignment="1" applyProtection="1">
      <alignment vertical="center"/>
      <protection locked="0"/>
    </xf>
    <xf numFmtId="176" fontId="32" fillId="0" borderId="1" xfId="1" applyNumberFormat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176" fontId="32" fillId="0" borderId="0" xfId="1" applyNumberFormat="1" applyFont="1" applyFill="1" applyAlignment="1">
      <alignment vertical="center"/>
    </xf>
    <xf numFmtId="38" fontId="28" fillId="0" borderId="0" xfId="4" applyFont="1" applyFill="1" applyAlignment="1">
      <alignment vertical="center"/>
    </xf>
    <xf numFmtId="38" fontId="28" fillId="0" borderId="0" xfId="4" applyFont="1" applyFill="1" applyAlignment="1">
      <alignment horizontal="left" vertical="center"/>
    </xf>
    <xf numFmtId="38" fontId="28" fillId="0" borderId="0" xfId="4" applyFont="1" applyFill="1" applyAlignment="1">
      <alignment horizontal="center" vertical="center"/>
    </xf>
    <xf numFmtId="38" fontId="33" fillId="0" borderId="47" xfId="4" applyFont="1" applyBorder="1" applyAlignment="1">
      <alignment vertical="center"/>
    </xf>
    <xf numFmtId="38" fontId="31" fillId="0" borderId="47" xfId="4" applyFont="1" applyBorder="1" applyAlignment="1">
      <alignment horizontal="right"/>
    </xf>
    <xf numFmtId="38" fontId="30" fillId="0" borderId="0" xfId="4" applyFont="1" applyFill="1" applyAlignment="1">
      <alignment vertical="center"/>
    </xf>
    <xf numFmtId="38" fontId="30" fillId="0" borderId="0" xfId="4" applyFont="1" applyFill="1" applyAlignment="1">
      <alignment horizontal="center" vertical="center"/>
    </xf>
    <xf numFmtId="38" fontId="33" fillId="0" borderId="11" xfId="4" applyFont="1" applyFill="1" applyBorder="1" applyAlignment="1">
      <alignment horizontal="center" vertical="center"/>
    </xf>
    <xf numFmtId="0" fontId="33" fillId="0" borderId="10" xfId="1" applyFont="1" applyFill="1" applyBorder="1" applyAlignment="1">
      <alignment horizontal="center" vertical="center" wrapText="1"/>
    </xf>
    <xf numFmtId="38" fontId="31" fillId="0" borderId="24" xfId="4" applyFont="1" applyFill="1" applyBorder="1" applyAlignment="1">
      <alignment horizontal="center" vertical="center"/>
    </xf>
    <xf numFmtId="3" fontId="33" fillId="0" borderId="22" xfId="4" applyNumberFormat="1" applyFont="1" applyFill="1" applyBorder="1" applyAlignment="1" applyProtection="1">
      <alignment vertical="center"/>
      <protection locked="0"/>
    </xf>
    <xf numFmtId="3" fontId="33" fillId="0" borderId="21" xfId="4" applyNumberFormat="1" applyFont="1" applyFill="1" applyBorder="1" applyAlignment="1">
      <alignment vertical="center"/>
    </xf>
    <xf numFmtId="38" fontId="31" fillId="0" borderId="18" xfId="4" applyFont="1" applyFill="1" applyBorder="1" applyAlignment="1">
      <alignment horizontal="center" vertical="center" wrapText="1"/>
    </xf>
    <xf numFmtId="3" fontId="33" fillId="0" borderId="16" xfId="4" applyNumberFormat="1" applyFont="1" applyFill="1" applyBorder="1" applyAlignment="1">
      <alignment vertical="center"/>
    </xf>
    <xf numFmtId="3" fontId="33" fillId="0" borderId="14" xfId="4" applyNumberFormat="1" applyFont="1" applyFill="1" applyBorder="1" applyAlignment="1">
      <alignment vertical="center"/>
    </xf>
    <xf numFmtId="38" fontId="31" fillId="0" borderId="18" xfId="4" applyFont="1" applyFill="1" applyBorder="1" applyAlignment="1">
      <alignment horizontal="center" vertical="center"/>
    </xf>
    <xf numFmtId="38" fontId="31" fillId="0" borderId="11" xfId="4" applyFont="1" applyFill="1" applyBorder="1" applyAlignment="1">
      <alignment horizontal="center" vertical="center" wrapText="1"/>
    </xf>
    <xf numFmtId="3" fontId="33" fillId="0" borderId="9" xfId="4" applyNumberFormat="1" applyFont="1" applyFill="1" applyBorder="1" applyAlignment="1">
      <alignment vertical="center"/>
    </xf>
    <xf numFmtId="3" fontId="33" fillId="0" borderId="8" xfId="4" applyNumberFormat="1" applyFont="1" applyFill="1" applyBorder="1" applyAlignment="1">
      <alignment vertical="center"/>
    </xf>
    <xf numFmtId="3" fontId="33" fillId="0" borderId="22" xfId="4" applyNumberFormat="1" applyFont="1" applyFill="1" applyBorder="1" applyAlignment="1">
      <alignment vertical="center"/>
    </xf>
    <xf numFmtId="3" fontId="33" fillId="0" borderId="16" xfId="4" applyNumberFormat="1" applyFont="1" applyFill="1" applyBorder="1" applyAlignment="1" applyProtection="1">
      <alignment vertical="center"/>
      <protection locked="0"/>
    </xf>
    <xf numFmtId="38" fontId="31" fillId="0" borderId="39" xfId="4" applyFont="1" applyFill="1" applyBorder="1" applyAlignment="1">
      <alignment horizontal="center" vertical="center"/>
    </xf>
    <xf numFmtId="3" fontId="33" fillId="0" borderId="15" xfId="4" applyNumberFormat="1" applyFont="1" applyFill="1" applyBorder="1" applyAlignment="1" applyProtection="1">
      <alignment vertical="center"/>
      <protection locked="0"/>
    </xf>
    <xf numFmtId="3" fontId="33" fillId="0" borderId="71" xfId="4" applyNumberFormat="1" applyFont="1" applyFill="1" applyBorder="1" applyAlignment="1">
      <alignment vertical="center"/>
    </xf>
    <xf numFmtId="3" fontId="33" fillId="0" borderId="16" xfId="4" applyNumberFormat="1" applyFont="1" applyFill="1" applyBorder="1" applyAlignment="1" applyProtection="1">
      <alignment vertical="center"/>
    </xf>
    <xf numFmtId="3" fontId="33" fillId="0" borderId="9" xfId="4" applyNumberFormat="1" applyFont="1" applyFill="1" applyBorder="1" applyAlignment="1" applyProtection="1">
      <alignment vertical="center"/>
    </xf>
    <xf numFmtId="3" fontId="33" fillId="0" borderId="8" xfId="4" applyNumberFormat="1" applyFont="1" applyFill="1" applyBorder="1" applyAlignment="1" applyProtection="1">
      <alignment vertical="center"/>
    </xf>
    <xf numFmtId="38" fontId="31" fillId="0" borderId="67" xfId="4" applyFont="1" applyFill="1" applyBorder="1" applyAlignment="1">
      <alignment horizontal="center" vertical="center" wrapText="1"/>
    </xf>
    <xf numFmtId="3" fontId="33" fillId="0" borderId="22" xfId="4" applyNumberFormat="1" applyFont="1" applyFill="1" applyBorder="1" applyAlignment="1" applyProtection="1">
      <alignment vertical="center"/>
    </xf>
    <xf numFmtId="38" fontId="30" fillId="0" borderId="0" xfId="4" applyFont="1" applyFill="1" applyAlignment="1">
      <alignment horizontal="left" vertical="center"/>
    </xf>
    <xf numFmtId="38" fontId="30" fillId="0" borderId="67" xfId="4" applyFont="1" applyFill="1" applyBorder="1" applyAlignment="1">
      <alignment vertical="center"/>
    </xf>
    <xf numFmtId="38" fontId="30" fillId="0" borderId="68" xfId="4" applyFont="1" applyFill="1" applyBorder="1" applyAlignment="1">
      <alignment horizontal="left" vertical="center"/>
    </xf>
    <xf numFmtId="0" fontId="31" fillId="0" borderId="68" xfId="1" applyFont="1" applyFill="1" applyBorder="1" applyAlignment="1">
      <alignment horizontal="center" vertical="center"/>
    </xf>
    <xf numFmtId="38" fontId="30" fillId="0" borderId="68" xfId="4" applyFont="1" applyFill="1" applyBorder="1" applyAlignment="1">
      <alignment horizontal="center" vertical="center"/>
    </xf>
    <xf numFmtId="38" fontId="33" fillId="0" borderId="24" xfId="4" applyFont="1" applyFill="1" applyBorder="1" applyAlignment="1">
      <alignment vertical="center"/>
    </xf>
    <xf numFmtId="38" fontId="33" fillId="0" borderId="22" xfId="4" applyFont="1" applyFill="1" applyBorder="1" applyAlignment="1">
      <alignment vertical="center"/>
    </xf>
    <xf numFmtId="38" fontId="33" fillId="0" borderId="21" xfId="4" applyFont="1" applyFill="1" applyBorder="1" applyAlignment="1">
      <alignment vertical="center"/>
    </xf>
    <xf numFmtId="38" fontId="30" fillId="0" borderId="44" xfId="4" applyFont="1" applyFill="1" applyBorder="1" applyAlignment="1">
      <alignment vertical="center"/>
    </xf>
    <xf numFmtId="0" fontId="33" fillId="0" borderId="45" xfId="1" applyFont="1" applyFill="1" applyBorder="1" applyAlignment="1">
      <alignment vertical="center"/>
    </xf>
    <xf numFmtId="0" fontId="31" fillId="0" borderId="45" xfId="1" applyFont="1" applyFill="1" applyBorder="1" applyAlignment="1">
      <alignment horizontal="center" vertical="center"/>
    </xf>
    <xf numFmtId="38" fontId="30" fillId="0" borderId="45" xfId="4" applyFont="1" applyFill="1" applyBorder="1" applyAlignment="1">
      <alignment horizontal="center" vertical="center"/>
    </xf>
    <xf numFmtId="38" fontId="33" fillId="0" borderId="18" xfId="4" applyFont="1" applyFill="1" applyBorder="1" applyAlignment="1">
      <alignment vertical="center"/>
    </xf>
    <xf numFmtId="38" fontId="33" fillId="0" borderId="16" xfId="4" applyFont="1" applyFill="1" applyBorder="1" applyAlignment="1">
      <alignment vertical="center"/>
    </xf>
    <xf numFmtId="38" fontId="33" fillId="0" borderId="14" xfId="4" applyFont="1" applyFill="1" applyBorder="1" applyAlignment="1">
      <alignment vertical="center"/>
    </xf>
    <xf numFmtId="38" fontId="30" fillId="0" borderId="65" xfId="4" applyFont="1" applyFill="1" applyBorder="1" applyAlignment="1">
      <alignment vertical="center"/>
    </xf>
    <xf numFmtId="0" fontId="33" fillId="0" borderId="66" xfId="1" applyFont="1" applyFill="1" applyBorder="1" applyAlignment="1">
      <alignment vertical="center"/>
    </xf>
    <xf numFmtId="0" fontId="31" fillId="0" borderId="66" xfId="1" applyFont="1" applyFill="1" applyBorder="1" applyAlignment="1">
      <alignment horizontal="center" vertical="center"/>
    </xf>
    <xf numFmtId="38" fontId="30" fillId="0" borderId="66" xfId="4" applyFont="1" applyFill="1" applyBorder="1" applyAlignment="1">
      <alignment horizontal="center" vertical="center"/>
    </xf>
    <xf numFmtId="38" fontId="33" fillId="0" borderId="11" xfId="4" applyFont="1" applyFill="1" applyBorder="1" applyAlignment="1">
      <alignment vertical="center"/>
    </xf>
    <xf numFmtId="38" fontId="33" fillId="0" borderId="9" xfId="4" applyFont="1" applyFill="1" applyBorder="1" applyAlignment="1">
      <alignment vertical="center"/>
    </xf>
    <xf numFmtId="38" fontId="33" fillId="0" borderId="8" xfId="4" applyFont="1" applyFill="1" applyBorder="1" applyAlignment="1">
      <alignment vertical="center"/>
    </xf>
    <xf numFmtId="38" fontId="33" fillId="0" borderId="0" xfId="4" applyFont="1" applyFill="1" applyAlignment="1">
      <alignment vertical="center"/>
    </xf>
    <xf numFmtId="38" fontId="33" fillId="0" borderId="0" xfId="4" applyFont="1" applyFill="1" applyAlignment="1">
      <alignment horizontal="center" vertical="center"/>
    </xf>
    <xf numFmtId="0" fontId="28" fillId="0" borderId="0" xfId="1" applyFont="1" applyFill="1" applyAlignment="1">
      <alignment vertical="center"/>
    </xf>
    <xf numFmtId="0" fontId="28" fillId="0" borderId="0" xfId="1" applyFont="1" applyFill="1" applyAlignment="1">
      <alignment horizontal="left" vertical="center"/>
    </xf>
    <xf numFmtId="0" fontId="28" fillId="0" borderId="0" xfId="1" applyFont="1" applyFill="1" applyAlignment="1">
      <alignment horizontal="center" vertical="center"/>
    </xf>
    <xf numFmtId="183" fontId="28" fillId="0" borderId="0" xfId="1" applyNumberFormat="1" applyFont="1" applyFill="1" applyAlignment="1">
      <alignment vertical="center"/>
    </xf>
    <xf numFmtId="0" fontId="33" fillId="0" borderId="47" xfId="1" applyFont="1" applyBorder="1" applyAlignment="1">
      <alignment vertical="center"/>
    </xf>
    <xf numFmtId="0" fontId="31" fillId="0" borderId="47" xfId="1" applyFont="1" applyBorder="1" applyAlignment="1">
      <alignment horizontal="right"/>
    </xf>
    <xf numFmtId="0" fontId="30" fillId="0" borderId="0" xfId="1" applyFont="1" applyFill="1" applyAlignment="1">
      <alignment vertical="center"/>
    </xf>
    <xf numFmtId="0" fontId="31" fillId="0" borderId="79" xfId="1" applyFont="1" applyFill="1" applyBorder="1" applyAlignment="1">
      <alignment horizontal="center" vertical="center"/>
    </xf>
    <xf numFmtId="176" fontId="33" fillId="0" borderId="22" xfId="1" applyNumberFormat="1" applyFont="1" applyFill="1" applyBorder="1" applyAlignment="1" applyProtection="1">
      <alignment vertical="center" shrinkToFit="1"/>
      <protection locked="0"/>
    </xf>
    <xf numFmtId="176" fontId="33" fillId="0" borderId="21" xfId="1" applyNumberFormat="1" applyFont="1" applyFill="1" applyBorder="1" applyAlignment="1">
      <alignment vertical="center" shrinkToFit="1"/>
    </xf>
    <xf numFmtId="0" fontId="31" fillId="0" borderId="80" xfId="1" applyFont="1" applyFill="1" applyBorder="1" applyAlignment="1">
      <alignment horizontal="center" vertical="center"/>
    </xf>
    <xf numFmtId="176" fontId="33" fillId="0" borderId="9" xfId="1" applyNumberFormat="1" applyFont="1" applyFill="1" applyBorder="1" applyAlignment="1" applyProtection="1">
      <alignment vertical="center" shrinkToFit="1"/>
      <protection locked="0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69" xfId="1" applyNumberFormat="1" applyFont="1" applyFill="1" applyBorder="1" applyAlignment="1" applyProtection="1">
      <alignment vertical="center" shrinkToFit="1"/>
      <protection locked="0"/>
    </xf>
    <xf numFmtId="176" fontId="33" fillId="0" borderId="8" xfId="1" applyNumberFormat="1" applyFont="1" applyFill="1" applyBorder="1" applyAlignment="1" applyProtection="1">
      <alignment vertical="center" shrinkToFit="1"/>
      <protection locked="0"/>
    </xf>
    <xf numFmtId="0" fontId="30" fillId="0" borderId="0" xfId="1" applyFont="1" applyFill="1" applyAlignment="1">
      <alignment horizontal="left" vertical="center"/>
    </xf>
    <xf numFmtId="0" fontId="30" fillId="0" borderId="0" xfId="1" applyFont="1" applyFill="1" applyAlignment="1">
      <alignment horizontal="center" vertical="center"/>
    </xf>
    <xf numFmtId="183" fontId="30" fillId="0" borderId="0" xfId="1" applyNumberFormat="1" applyFont="1" applyFill="1" applyAlignment="1">
      <alignment vertical="center"/>
    </xf>
    <xf numFmtId="0" fontId="30" fillId="0" borderId="67" xfId="1" applyFont="1" applyFill="1" applyBorder="1" applyAlignment="1">
      <alignment horizontal="left" vertical="center"/>
    </xf>
    <xf numFmtId="0" fontId="31" fillId="0" borderId="25" xfId="1" applyFont="1" applyFill="1" applyBorder="1" applyAlignment="1">
      <alignment horizontal="center" vertical="center" shrinkToFit="1"/>
    </xf>
    <xf numFmtId="38" fontId="33" fillId="0" borderId="24" xfId="4" applyFont="1" applyFill="1" applyBorder="1" applyAlignment="1">
      <alignment vertical="center" shrinkToFit="1"/>
    </xf>
    <xf numFmtId="38" fontId="33" fillId="0" borderId="22" xfId="4" applyFont="1" applyFill="1" applyBorder="1" applyAlignment="1">
      <alignment vertical="center" shrinkToFit="1"/>
    </xf>
    <xf numFmtId="38" fontId="33" fillId="0" borderId="27" xfId="4" applyFont="1" applyFill="1" applyBorder="1" applyAlignment="1">
      <alignment vertical="center" shrinkToFit="1"/>
    </xf>
    <xf numFmtId="38" fontId="33" fillId="0" borderId="21" xfId="4" applyFont="1" applyFill="1" applyBorder="1" applyAlignment="1">
      <alignment vertical="center" shrinkToFit="1"/>
    </xf>
    <xf numFmtId="38" fontId="33" fillId="0" borderId="39" xfId="4" applyFont="1" applyFill="1" applyBorder="1" applyAlignment="1">
      <alignment vertical="center" shrinkToFit="1"/>
    </xf>
    <xf numFmtId="38" fontId="33" fillId="0" borderId="15" xfId="4" applyFont="1" applyFill="1" applyBorder="1" applyAlignment="1">
      <alignment vertical="center" shrinkToFit="1"/>
    </xf>
    <xf numFmtId="38" fontId="33" fillId="0" borderId="38" xfId="4" applyFont="1" applyFill="1" applyBorder="1" applyAlignment="1">
      <alignment vertical="center" shrinkToFit="1"/>
    </xf>
    <xf numFmtId="40" fontId="33" fillId="0" borderId="71" xfId="4" applyNumberFormat="1" applyFont="1" applyFill="1" applyBorder="1" applyAlignment="1">
      <alignment vertical="center" shrinkToFit="1"/>
    </xf>
    <xf numFmtId="38" fontId="33" fillId="0" borderId="71" xfId="4" applyFont="1" applyFill="1" applyBorder="1" applyAlignment="1">
      <alignment vertical="center" shrinkToFit="1"/>
    </xf>
    <xf numFmtId="0" fontId="33" fillId="0" borderId="44" xfId="1" applyFont="1" applyFill="1" applyBorder="1" applyAlignment="1">
      <alignment horizontal="center" vertical="center"/>
    </xf>
    <xf numFmtId="0" fontId="31" fillId="0" borderId="19" xfId="1" applyFont="1" applyFill="1" applyBorder="1" applyAlignment="1">
      <alignment horizontal="center" vertical="center" shrinkToFit="1"/>
    </xf>
    <xf numFmtId="3" fontId="33" fillId="0" borderId="39" xfId="4" applyNumberFormat="1" applyFont="1" applyFill="1" applyBorder="1" applyAlignment="1">
      <alignment vertical="center" shrinkToFit="1"/>
    </xf>
    <xf numFmtId="38" fontId="33" fillId="0" borderId="18" xfId="4" applyFont="1" applyFill="1" applyBorder="1" applyAlignment="1">
      <alignment vertical="center" shrinkToFit="1"/>
    </xf>
    <xf numFmtId="38" fontId="33" fillId="0" borderId="16" xfId="4" applyFont="1" applyFill="1" applyBorder="1" applyAlignment="1">
      <alignment vertical="center" shrinkToFit="1"/>
    </xf>
    <xf numFmtId="38" fontId="33" fillId="0" borderId="43" xfId="4" applyFont="1" applyFill="1" applyBorder="1" applyAlignment="1">
      <alignment vertical="center" shrinkToFit="1"/>
    </xf>
    <xf numFmtId="38" fontId="33" fillId="0" borderId="14" xfId="4" applyFont="1" applyFill="1" applyBorder="1" applyAlignment="1">
      <alignment vertical="center" shrinkToFit="1"/>
    </xf>
    <xf numFmtId="0" fontId="33" fillId="0" borderId="65" xfId="1" applyFont="1" applyFill="1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 shrinkToFit="1"/>
    </xf>
    <xf numFmtId="184" fontId="33" fillId="0" borderId="11" xfId="4" applyNumberFormat="1" applyFont="1" applyFill="1" applyBorder="1" applyAlignment="1">
      <alignment vertical="center" shrinkToFit="1"/>
    </xf>
    <xf numFmtId="38" fontId="33" fillId="0" borderId="9" xfId="4" applyFont="1" applyFill="1" applyBorder="1" applyAlignment="1">
      <alignment vertical="center" shrinkToFit="1"/>
    </xf>
    <xf numFmtId="38" fontId="33" fillId="0" borderId="91" xfId="4" applyFont="1" applyFill="1" applyBorder="1" applyAlignment="1">
      <alignment vertical="center" shrinkToFit="1"/>
    </xf>
    <xf numFmtId="38" fontId="33" fillId="0" borderId="8" xfId="4" applyFont="1" applyFill="1" applyBorder="1" applyAlignment="1">
      <alignment vertical="center" shrinkToFit="1"/>
    </xf>
    <xf numFmtId="0" fontId="30" fillId="0" borderId="0" xfId="0" applyFont="1">
      <alignment vertical="center"/>
    </xf>
    <xf numFmtId="0" fontId="33" fillId="0" borderId="64" xfId="1" applyFont="1" applyFill="1" applyBorder="1" applyAlignment="1">
      <alignment horizontal="center" vertical="center" wrapText="1"/>
    </xf>
    <xf numFmtId="176" fontId="33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33" fillId="0" borderId="21" xfId="1" applyNumberFormat="1" applyFont="1" applyFill="1" applyBorder="1" applyAlignment="1">
      <alignment horizontal="right" vertical="center" shrinkToFit="1"/>
    </xf>
    <xf numFmtId="176" fontId="33" fillId="0" borderId="9" xfId="1" applyNumberFormat="1" applyFont="1" applyFill="1" applyBorder="1" applyAlignment="1" applyProtection="1">
      <alignment horizontal="right" vertical="center" shrinkToFit="1"/>
      <protection locked="0"/>
    </xf>
    <xf numFmtId="176" fontId="33" fillId="0" borderId="8" xfId="1" applyNumberFormat="1" applyFont="1" applyFill="1" applyBorder="1" applyAlignment="1">
      <alignment horizontal="right" vertical="center" shrinkToFit="1"/>
    </xf>
    <xf numFmtId="176" fontId="33" fillId="0" borderId="69" xfId="1" applyNumberFormat="1" applyFont="1" applyFill="1" applyBorder="1" applyAlignment="1" applyProtection="1">
      <alignment horizontal="right" vertical="center" shrinkToFit="1"/>
      <protection locked="0"/>
    </xf>
    <xf numFmtId="0" fontId="33" fillId="0" borderId="67" xfId="1" applyFont="1" applyFill="1" applyBorder="1" applyAlignment="1">
      <alignment horizontal="left" vertical="center"/>
    </xf>
    <xf numFmtId="38" fontId="33" fillId="0" borderId="11" xfId="4" applyFont="1" applyFill="1" applyBorder="1" applyAlignment="1">
      <alignment vertical="center" shrinkToFit="1"/>
    </xf>
    <xf numFmtId="0" fontId="31" fillId="0" borderId="0" xfId="1" applyFont="1" applyFill="1" applyBorder="1" applyAlignment="1">
      <alignment horizontal="center" vertical="center" shrinkToFit="1"/>
    </xf>
    <xf numFmtId="38" fontId="33" fillId="0" borderId="0" xfId="4" applyFont="1" applyFill="1" applyBorder="1" applyAlignment="1">
      <alignment vertical="center" shrinkToFit="1"/>
    </xf>
    <xf numFmtId="0" fontId="33" fillId="0" borderId="60" xfId="1" applyFont="1" applyFill="1" applyBorder="1" applyAlignment="1">
      <alignment horizontal="center" vertical="center"/>
    </xf>
    <xf numFmtId="0" fontId="33" fillId="0" borderId="25" xfId="1" applyNumberFormat="1" applyFont="1" applyFill="1" applyBorder="1" applyAlignment="1" applyProtection="1">
      <alignment horizontal="left" vertical="center" wrapText="1" shrinkToFit="1"/>
      <protection locked="0"/>
    </xf>
    <xf numFmtId="0" fontId="33" fillId="0" borderId="79" xfId="1" applyNumberFormat="1" applyFont="1" applyFill="1" applyBorder="1" applyAlignment="1" applyProtection="1">
      <alignment horizontal="center" vertical="center" shrinkToFit="1"/>
      <protection locked="0"/>
    </xf>
    <xf numFmtId="3" fontId="33" fillId="0" borderId="23" xfId="1" applyNumberFormat="1" applyFont="1" applyFill="1" applyBorder="1" applyAlignment="1" applyProtection="1">
      <alignment vertical="center"/>
      <protection locked="0"/>
    </xf>
    <xf numFmtId="3" fontId="33" fillId="0" borderId="22" xfId="1" applyNumberFormat="1" applyFont="1" applyFill="1" applyBorder="1" applyAlignment="1" applyProtection="1">
      <alignment vertical="center"/>
      <protection locked="0"/>
    </xf>
    <xf numFmtId="3" fontId="33" fillId="0" borderId="21" xfId="1" applyNumberFormat="1" applyFont="1" applyFill="1" applyBorder="1" applyAlignment="1">
      <alignment vertical="center"/>
    </xf>
    <xf numFmtId="0" fontId="33" fillId="0" borderId="19" xfId="1" applyNumberFormat="1" applyFont="1" applyFill="1" applyBorder="1" applyAlignment="1" applyProtection="1">
      <alignment horizontal="left" vertical="center" wrapText="1" shrinkToFit="1"/>
      <protection locked="0"/>
    </xf>
    <xf numFmtId="0" fontId="33" fillId="0" borderId="48" xfId="1" applyNumberFormat="1" applyFont="1" applyFill="1" applyBorder="1" applyAlignment="1" applyProtection="1">
      <alignment horizontal="center" vertical="center" shrinkToFit="1"/>
      <protection locked="0"/>
    </xf>
    <xf numFmtId="3" fontId="33" fillId="0" borderId="17" xfId="1" applyNumberFormat="1" applyFont="1" applyFill="1" applyBorder="1" applyAlignment="1" applyProtection="1">
      <alignment vertical="center"/>
      <protection locked="0"/>
    </xf>
    <xf numFmtId="3" fontId="33" fillId="0" borderId="16" xfId="1" applyNumberFormat="1" applyFont="1" applyFill="1" applyBorder="1" applyAlignment="1" applyProtection="1">
      <alignment vertical="center"/>
      <protection locked="0"/>
    </xf>
    <xf numFmtId="3" fontId="33" fillId="0" borderId="14" xfId="1" applyNumberFormat="1" applyFont="1" applyFill="1" applyBorder="1" applyAlignment="1">
      <alignment vertical="center"/>
    </xf>
    <xf numFmtId="0" fontId="33" fillId="0" borderId="48" xfId="1" applyNumberFormat="1" applyFont="1" applyFill="1" applyBorder="1" applyAlignment="1" applyProtection="1">
      <alignment horizontal="left" vertical="center" wrapText="1" shrinkToFit="1"/>
      <protection locked="0"/>
    </xf>
    <xf numFmtId="0" fontId="33" fillId="0" borderId="5" xfId="1" applyFont="1" applyFill="1" applyBorder="1" applyAlignment="1">
      <alignment horizontal="center" vertical="center"/>
    </xf>
    <xf numFmtId="3" fontId="33" fillId="0" borderId="69" xfId="1" applyNumberFormat="1" applyFont="1" applyFill="1" applyBorder="1" applyAlignment="1">
      <alignment vertical="center"/>
    </xf>
    <xf numFmtId="3" fontId="33" fillId="0" borderId="28" xfId="1" applyNumberFormat="1" applyFont="1" applyFill="1" applyBorder="1" applyAlignment="1">
      <alignment vertical="center"/>
    </xf>
    <xf numFmtId="3" fontId="33" fillId="0" borderId="1" xfId="1" applyNumberFormat="1" applyFont="1" applyFill="1" applyBorder="1" applyAlignment="1">
      <alignment vertical="center"/>
    </xf>
    <xf numFmtId="0" fontId="33" fillId="0" borderId="41" xfId="1" applyNumberFormat="1" applyFont="1" applyFill="1" applyBorder="1" applyAlignment="1" applyProtection="1">
      <alignment horizontal="left" vertical="center" wrapText="1"/>
      <protection locked="0"/>
    </xf>
    <xf numFmtId="0" fontId="33" fillId="0" borderId="41" xfId="1" applyFont="1" applyFill="1" applyBorder="1" applyAlignment="1" applyProtection="1">
      <alignment horizontal="center" vertical="center"/>
      <protection locked="0"/>
    </xf>
    <xf numFmtId="3" fontId="33" fillId="0" borderId="70" xfId="1" applyNumberFormat="1" applyFont="1" applyFill="1" applyBorder="1" applyAlignment="1" applyProtection="1">
      <alignment vertical="center"/>
      <protection locked="0"/>
    </xf>
    <xf numFmtId="3" fontId="33" fillId="0" borderId="15" xfId="1" applyNumberFormat="1" applyFont="1" applyFill="1" applyBorder="1" applyAlignment="1" applyProtection="1">
      <alignment vertical="center"/>
      <protection locked="0"/>
    </xf>
    <xf numFmtId="3" fontId="33" fillId="0" borderId="71" xfId="1" applyNumberFormat="1" applyFont="1" applyFill="1" applyBorder="1" applyAlignment="1">
      <alignment vertical="center"/>
    </xf>
    <xf numFmtId="0" fontId="33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5" xfId="1" applyFont="1" applyFill="1" applyBorder="1" applyAlignment="1">
      <alignment horizontal="center" vertical="center" wrapText="1"/>
    </xf>
    <xf numFmtId="0" fontId="33" fillId="0" borderId="25" xfId="1" applyFont="1" applyFill="1" applyBorder="1" applyAlignment="1">
      <alignment vertical="center"/>
    </xf>
    <xf numFmtId="0" fontId="33" fillId="0" borderId="79" xfId="1" applyFont="1" applyFill="1" applyBorder="1" applyAlignment="1" applyProtection="1">
      <alignment horizontal="center" vertical="center"/>
      <protection locked="0"/>
    </xf>
    <xf numFmtId="3" fontId="33" fillId="0" borderId="23" xfId="1" applyNumberFormat="1" applyFont="1" applyFill="1" applyBorder="1" applyAlignment="1" applyProtection="1">
      <alignment horizontal="right" vertical="center"/>
      <protection locked="0"/>
    </xf>
    <xf numFmtId="3" fontId="33" fillId="0" borderId="22" xfId="1" applyNumberFormat="1" applyFont="1" applyFill="1" applyBorder="1" applyAlignment="1" applyProtection="1">
      <alignment horizontal="right" vertical="center"/>
      <protection locked="0"/>
    </xf>
    <xf numFmtId="3" fontId="33" fillId="0" borderId="21" xfId="1" applyNumberFormat="1" applyFont="1" applyFill="1" applyBorder="1" applyAlignment="1" applyProtection="1">
      <alignment horizontal="right" vertical="center"/>
      <protection locked="0"/>
    </xf>
    <xf numFmtId="0" fontId="30" fillId="0" borderId="0" xfId="1" applyFont="1" applyFill="1" applyAlignment="1">
      <alignment horizontal="right" vertical="center"/>
    </xf>
    <xf numFmtId="0" fontId="33" fillId="0" borderId="12" xfId="1" applyFont="1" applyFill="1" applyBorder="1" applyAlignment="1">
      <alignment vertical="center"/>
    </xf>
    <xf numFmtId="0" fontId="33" fillId="0" borderId="80" xfId="1" applyFont="1" applyFill="1" applyBorder="1" applyAlignment="1" applyProtection="1">
      <alignment horizontal="center" vertical="center"/>
      <protection locked="0"/>
    </xf>
    <xf numFmtId="3" fontId="33" fillId="0" borderId="10" xfId="1" applyNumberFormat="1" applyFont="1" applyFill="1" applyBorder="1" applyAlignment="1" applyProtection="1">
      <alignment horizontal="right" vertical="center"/>
      <protection locked="0"/>
    </xf>
    <xf numFmtId="3" fontId="33" fillId="0" borderId="9" xfId="1" applyNumberFormat="1" applyFont="1" applyFill="1" applyBorder="1" applyAlignment="1" applyProtection="1">
      <alignment horizontal="right" vertical="center"/>
      <protection locked="0"/>
    </xf>
    <xf numFmtId="3" fontId="33" fillId="0" borderId="8" xfId="1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  <protection locked="0"/>
    </xf>
    <xf numFmtId="3" fontId="33" fillId="0" borderId="69" xfId="1" applyNumberFormat="1" applyFont="1" applyFill="1" applyBorder="1" applyAlignment="1" applyProtection="1">
      <alignment horizontal="right" vertical="center"/>
      <protection locked="0"/>
    </xf>
    <xf numFmtId="3" fontId="33" fillId="0" borderId="28" xfId="1" applyNumberFormat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>
      <alignment horizontal="center" vertical="center"/>
    </xf>
    <xf numFmtId="3" fontId="33" fillId="0" borderId="0" xfId="1" applyNumberFormat="1" applyFont="1" applyFill="1" applyBorder="1" applyAlignment="1">
      <alignment vertical="center"/>
    </xf>
    <xf numFmtId="0" fontId="33" fillId="0" borderId="67" xfId="1" applyFont="1" applyFill="1" applyBorder="1" applyAlignment="1">
      <alignment vertical="center"/>
    </xf>
    <xf numFmtId="0" fontId="33" fillId="0" borderId="68" xfId="1" applyFont="1" applyFill="1" applyBorder="1" applyAlignment="1">
      <alignment horizontal="center" vertical="center"/>
    </xf>
    <xf numFmtId="0" fontId="31" fillId="0" borderId="21" xfId="1" applyFont="1" applyFill="1" applyBorder="1" applyAlignment="1">
      <alignment horizontal="center" vertical="center"/>
    </xf>
    <xf numFmtId="3" fontId="33" fillId="0" borderId="24" xfId="1" applyNumberFormat="1" applyFont="1" applyFill="1" applyBorder="1" applyAlignment="1">
      <alignment vertical="center"/>
    </xf>
    <xf numFmtId="3" fontId="33" fillId="0" borderId="22" xfId="1" applyNumberFormat="1" applyFont="1" applyFill="1" applyBorder="1" applyAlignment="1">
      <alignment vertical="center"/>
    </xf>
    <xf numFmtId="0" fontId="33" fillId="0" borderId="44" xfId="1" applyFont="1" applyFill="1" applyBorder="1" applyAlignment="1">
      <alignment vertical="center"/>
    </xf>
    <xf numFmtId="0" fontId="31" fillId="0" borderId="14" xfId="1" applyFont="1" applyFill="1" applyBorder="1" applyAlignment="1">
      <alignment horizontal="center" vertical="center"/>
    </xf>
    <xf numFmtId="3" fontId="33" fillId="0" borderId="18" xfId="1" applyNumberFormat="1" applyFont="1" applyFill="1" applyBorder="1" applyAlignment="1">
      <alignment vertical="center"/>
    </xf>
    <xf numFmtId="3" fontId="33" fillId="0" borderId="16" xfId="1" applyNumberFormat="1" applyFont="1" applyFill="1" applyBorder="1" applyAlignment="1">
      <alignment vertical="center"/>
    </xf>
    <xf numFmtId="0" fontId="33" fillId="0" borderId="65" xfId="1" applyFont="1" applyFill="1" applyBorder="1" applyAlignment="1">
      <alignment vertical="center"/>
    </xf>
    <xf numFmtId="0" fontId="31" fillId="0" borderId="8" xfId="1" applyFont="1" applyFill="1" applyBorder="1" applyAlignment="1">
      <alignment horizontal="center" vertical="center"/>
    </xf>
    <xf numFmtId="3" fontId="33" fillId="0" borderId="11" xfId="1" applyNumberFormat="1" applyFont="1" applyFill="1" applyBorder="1" applyAlignment="1">
      <alignment vertical="center"/>
    </xf>
    <xf numFmtId="3" fontId="33" fillId="0" borderId="9" xfId="1" applyNumberFormat="1" applyFont="1" applyFill="1" applyBorder="1" applyAlignment="1">
      <alignment vertical="center"/>
    </xf>
    <xf numFmtId="3" fontId="33" fillId="0" borderId="8" xfId="1" applyNumberFormat="1" applyFont="1" applyFill="1" applyBorder="1" applyAlignment="1">
      <alignment vertical="center"/>
    </xf>
    <xf numFmtId="38" fontId="31" fillId="0" borderId="0" xfId="4" applyFont="1" applyFill="1" applyBorder="1" applyAlignment="1">
      <alignment horizontal="right" vertical="center"/>
    </xf>
    <xf numFmtId="0" fontId="33" fillId="0" borderId="36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182" fontId="33" fillId="2" borderId="36" xfId="1" applyNumberFormat="1" applyFont="1" applyFill="1" applyBorder="1" applyAlignment="1">
      <alignment vertical="center" wrapText="1"/>
    </xf>
    <xf numFmtId="182" fontId="33" fillId="2" borderId="69" xfId="1" applyNumberFormat="1" applyFont="1" applyFill="1" applyBorder="1" applyAlignment="1">
      <alignment vertical="center" wrapText="1"/>
    </xf>
    <xf numFmtId="182" fontId="33" fillId="2" borderId="1" xfId="1" applyNumberFormat="1" applyFont="1" applyFill="1" applyBorder="1" applyAlignment="1">
      <alignment horizontal="right" vertical="center" wrapText="1"/>
    </xf>
    <xf numFmtId="0" fontId="31" fillId="0" borderId="41" xfId="1" applyFont="1" applyFill="1" applyBorder="1" applyAlignment="1">
      <alignment horizontal="center" vertical="center"/>
    </xf>
    <xf numFmtId="176" fontId="33" fillId="0" borderId="15" xfId="1" applyNumberFormat="1" applyFont="1" applyFill="1" applyBorder="1" applyAlignment="1" applyProtection="1">
      <alignment vertical="center" shrinkToFit="1"/>
      <protection locked="0"/>
    </xf>
    <xf numFmtId="176" fontId="33" fillId="0" borderId="71" xfId="1" applyNumberFormat="1" applyFont="1" applyFill="1" applyBorder="1" applyAlignment="1">
      <alignment vertical="center" shrinkToFit="1"/>
    </xf>
    <xf numFmtId="177" fontId="33" fillId="0" borderId="55" xfId="1" applyNumberFormat="1" applyFont="1" applyFill="1" applyBorder="1" applyAlignment="1" applyProtection="1">
      <alignment vertical="center" shrinkToFit="1"/>
      <protection locked="0"/>
    </xf>
    <xf numFmtId="176" fontId="33" fillId="0" borderId="62" xfId="1" applyNumberFormat="1" applyFont="1" applyFill="1" applyBorder="1" applyAlignment="1">
      <alignment horizontal="center" vertical="center" shrinkToFit="1"/>
    </xf>
    <xf numFmtId="176" fontId="33" fillId="0" borderId="55" xfId="1" applyNumberFormat="1" applyFont="1" applyFill="1" applyBorder="1" applyAlignment="1" applyProtection="1">
      <alignment vertical="center" shrinkToFit="1"/>
      <protection locked="0"/>
    </xf>
    <xf numFmtId="176" fontId="33" fillId="0" borderId="1" xfId="1" applyNumberFormat="1" applyFont="1" applyFill="1" applyBorder="1" applyAlignment="1" applyProtection="1">
      <alignment vertical="center" shrinkToFit="1"/>
      <protection locked="0"/>
    </xf>
    <xf numFmtId="0" fontId="33" fillId="0" borderId="0" xfId="1" applyFont="1" applyFill="1" applyAlignment="1">
      <alignment horizontal="left" vertical="center"/>
    </xf>
    <xf numFmtId="0" fontId="33" fillId="0" borderId="0" xfId="1" applyFont="1" applyFill="1" applyAlignment="1">
      <alignment horizontal="center" vertical="center"/>
    </xf>
    <xf numFmtId="183" fontId="33" fillId="0" borderId="0" xfId="1" applyNumberFormat="1" applyFont="1" applyFill="1" applyAlignment="1">
      <alignment vertical="center"/>
    </xf>
    <xf numFmtId="0" fontId="33" fillId="0" borderId="0" xfId="1" applyFont="1" applyFill="1" applyAlignment="1">
      <alignment vertical="center"/>
    </xf>
    <xf numFmtId="185" fontId="33" fillId="0" borderId="24" xfId="1" applyNumberFormat="1" applyFont="1" applyFill="1" applyBorder="1" applyAlignment="1">
      <alignment vertical="center"/>
    </xf>
    <xf numFmtId="185" fontId="33" fillId="0" borderId="22" xfId="1" applyNumberFormat="1" applyFont="1" applyFill="1" applyBorder="1" applyAlignment="1">
      <alignment vertical="center"/>
    </xf>
    <xf numFmtId="185" fontId="33" fillId="0" borderId="21" xfId="1" applyNumberFormat="1" applyFont="1" applyFill="1" applyBorder="1" applyAlignment="1">
      <alignment vertical="center"/>
    </xf>
    <xf numFmtId="3" fontId="33" fillId="0" borderId="52" xfId="1" applyNumberFormat="1" applyFont="1" applyFill="1" applyBorder="1" applyAlignment="1">
      <alignment vertical="center"/>
    </xf>
    <xf numFmtId="3" fontId="33" fillId="0" borderId="56" xfId="1" applyNumberFormat="1" applyFont="1" applyFill="1" applyBorder="1" applyAlignment="1">
      <alignment vertical="center"/>
    </xf>
    <xf numFmtId="3" fontId="33" fillId="0" borderId="89" xfId="1" applyNumberFormat="1" applyFont="1" applyFill="1" applyBorder="1" applyAlignment="1">
      <alignment vertical="center"/>
    </xf>
    <xf numFmtId="3" fontId="33" fillId="0" borderId="36" xfId="1" applyNumberFormat="1" applyFont="1" applyFill="1" applyBorder="1" applyAlignment="1">
      <alignment vertical="center" shrinkToFit="1"/>
    </xf>
    <xf numFmtId="3" fontId="33" fillId="0" borderId="28" xfId="1" applyNumberFormat="1" applyFont="1" applyFill="1" applyBorder="1" applyAlignment="1">
      <alignment vertical="center" shrinkToFit="1"/>
    </xf>
    <xf numFmtId="3" fontId="33" fillId="0" borderId="1" xfId="1" applyNumberFormat="1" applyFont="1" applyFill="1" applyBorder="1" applyAlignment="1">
      <alignment vertical="center" shrinkToFit="1"/>
    </xf>
    <xf numFmtId="3" fontId="33" fillId="0" borderId="0" xfId="1" applyNumberFormat="1" applyFont="1" applyFill="1" applyAlignment="1">
      <alignment vertical="center"/>
    </xf>
    <xf numFmtId="3" fontId="33" fillId="0" borderId="0" xfId="1" applyNumberFormat="1" applyFont="1" applyFill="1" applyAlignment="1">
      <alignment vertical="center" shrinkToFit="1"/>
    </xf>
    <xf numFmtId="176" fontId="30" fillId="0" borderId="0" xfId="1" applyNumberFormat="1" applyFont="1" applyFill="1" applyAlignment="1" applyProtection="1">
      <alignment vertical="center"/>
    </xf>
    <xf numFmtId="176" fontId="30" fillId="0" borderId="47" xfId="1" applyNumberFormat="1" applyFont="1" applyFill="1" applyBorder="1" applyAlignment="1" applyProtection="1">
      <alignment vertical="center"/>
    </xf>
    <xf numFmtId="0" fontId="30" fillId="0" borderId="47" xfId="1" applyFont="1" applyBorder="1" applyAlignment="1">
      <alignment vertical="center"/>
    </xf>
    <xf numFmtId="0" fontId="32" fillId="0" borderId="0" xfId="1" applyFont="1" applyAlignment="1">
      <alignment vertical="center"/>
    </xf>
    <xf numFmtId="176" fontId="33" fillId="0" borderId="59" xfId="1" applyNumberFormat="1" applyFont="1" applyBorder="1" applyAlignment="1" applyProtection="1">
      <alignment vertical="center"/>
    </xf>
    <xf numFmtId="176" fontId="33" fillId="0" borderId="6" xfId="1" applyNumberFormat="1" applyFont="1" applyFill="1" applyBorder="1" applyAlignment="1" applyProtection="1">
      <alignment horizontal="left" vertical="center"/>
    </xf>
    <xf numFmtId="176" fontId="33" fillId="0" borderId="36" xfId="1" applyNumberFormat="1" applyFont="1" applyFill="1" applyBorder="1" applyAlignment="1" applyProtection="1">
      <alignment horizontal="right" vertical="center"/>
    </xf>
    <xf numFmtId="176" fontId="33" fillId="0" borderId="28" xfId="1" applyNumberFormat="1" applyFont="1" applyFill="1" applyBorder="1" applyAlignment="1" applyProtection="1">
      <alignment horizontal="right" vertical="center"/>
    </xf>
    <xf numFmtId="176" fontId="33" fillId="0" borderId="69" xfId="1" applyNumberFormat="1" applyFont="1" applyFill="1" applyBorder="1" applyAlignment="1" applyProtection="1">
      <alignment horizontal="right" vertical="center"/>
    </xf>
    <xf numFmtId="176" fontId="33" fillId="0" borderId="34" xfId="1" applyNumberFormat="1" applyFont="1" applyFill="1" applyBorder="1" applyAlignment="1" applyProtection="1">
      <alignment horizontal="right" vertical="center"/>
    </xf>
    <xf numFmtId="176" fontId="32" fillId="0" borderId="0" xfId="1" applyNumberFormat="1" applyFont="1" applyAlignment="1">
      <alignment vertical="center"/>
    </xf>
    <xf numFmtId="3" fontId="32" fillId="0" borderId="0" xfId="1" applyNumberFormat="1" applyFont="1" applyAlignment="1">
      <alignment vertical="center"/>
    </xf>
    <xf numFmtId="176" fontId="33" fillId="0" borderId="62" xfId="1" applyNumberFormat="1" applyFont="1" applyBorder="1" applyAlignment="1" applyProtection="1">
      <alignment vertical="center"/>
    </xf>
    <xf numFmtId="176" fontId="33" fillId="0" borderId="38" xfId="1" applyNumberFormat="1" applyFont="1" applyBorder="1" applyAlignment="1" applyProtection="1">
      <alignment horizontal="center" vertical="center"/>
    </xf>
    <xf numFmtId="176" fontId="33" fillId="0" borderId="24" xfId="1" applyNumberFormat="1" applyFont="1" applyFill="1" applyBorder="1" applyAlignment="1" applyProtection="1">
      <alignment horizontal="right" vertical="center"/>
    </xf>
    <xf numFmtId="176" fontId="33" fillId="0" borderId="15" xfId="1" applyNumberFormat="1" applyFont="1" applyFill="1" applyBorder="1" applyAlignment="1" applyProtection="1">
      <alignment horizontal="right" vertical="center"/>
    </xf>
    <xf numFmtId="176" fontId="33" fillId="0" borderId="70" xfId="1" applyNumberFormat="1" applyFont="1" applyFill="1" applyBorder="1" applyAlignment="1" applyProtection="1">
      <alignment horizontal="right" vertical="center"/>
    </xf>
    <xf numFmtId="176" fontId="33" fillId="0" borderId="37" xfId="1" applyNumberFormat="1" applyFont="1" applyFill="1" applyBorder="1" applyAlignment="1" applyProtection="1">
      <alignment horizontal="right" vertical="center"/>
    </xf>
    <xf numFmtId="176" fontId="33" fillId="0" borderId="43" xfId="1" applyNumberFormat="1" applyFont="1" applyBorder="1" applyAlignment="1" applyProtection="1">
      <alignment horizontal="center" vertical="center"/>
    </xf>
    <xf numFmtId="176" fontId="33" fillId="0" borderId="18" xfId="1" applyNumberFormat="1" applyFont="1" applyFill="1" applyBorder="1" applyAlignment="1" applyProtection="1">
      <alignment horizontal="right" vertical="center"/>
    </xf>
    <xf numFmtId="176" fontId="33" fillId="0" borderId="16" xfId="1" applyNumberFormat="1" applyFont="1" applyFill="1" applyBorder="1" applyAlignment="1" applyProtection="1">
      <alignment horizontal="right" vertical="center"/>
    </xf>
    <xf numFmtId="176" fontId="33" fillId="0" borderId="17" xfId="1" applyNumberFormat="1" applyFont="1" applyFill="1" applyBorder="1" applyAlignment="1" applyProtection="1">
      <alignment horizontal="right" vertical="center"/>
    </xf>
    <xf numFmtId="176" fontId="33" fillId="0" borderId="19" xfId="1" applyNumberFormat="1" applyFont="1" applyFill="1" applyBorder="1" applyAlignment="1" applyProtection="1">
      <alignment horizontal="right" vertical="center"/>
    </xf>
    <xf numFmtId="176" fontId="33" fillId="0" borderId="62" xfId="1" applyNumberFormat="1" applyFont="1" applyBorder="1" applyAlignment="1" applyProtection="1">
      <alignment horizontal="center" vertical="center" textRotation="255"/>
    </xf>
    <xf numFmtId="176" fontId="33" fillId="0" borderId="38" xfId="1" applyNumberFormat="1" applyFont="1" applyFill="1" applyBorder="1" applyAlignment="1" applyProtection="1">
      <alignment horizontal="center" vertical="center"/>
    </xf>
    <xf numFmtId="176" fontId="33" fillId="0" borderId="39" xfId="1" applyNumberFormat="1" applyFont="1" applyFill="1" applyBorder="1" applyAlignment="1" applyProtection="1">
      <alignment horizontal="right" vertical="center"/>
    </xf>
    <xf numFmtId="176" fontId="33" fillId="0" borderId="43" xfId="1" applyNumberFormat="1" applyFont="1" applyFill="1" applyBorder="1" applyAlignment="1" applyProtection="1">
      <alignment horizontal="center" vertical="center"/>
    </xf>
    <xf numFmtId="176" fontId="33" fillId="0" borderId="53" xfId="1" applyNumberFormat="1" applyFont="1" applyFill="1" applyBorder="1" applyAlignment="1" applyProtection="1">
      <alignment vertical="center"/>
    </xf>
    <xf numFmtId="176" fontId="33" fillId="0" borderId="45" xfId="1" applyNumberFormat="1" applyFont="1" applyFill="1" applyBorder="1" applyAlignment="1" applyProtection="1">
      <alignment horizontal="center" vertical="center"/>
    </xf>
    <xf numFmtId="176" fontId="33" fillId="0" borderId="52" xfId="1" applyNumberFormat="1" applyFont="1" applyFill="1" applyBorder="1" applyAlignment="1" applyProtection="1">
      <alignment horizontal="right" vertical="center"/>
    </xf>
    <xf numFmtId="176" fontId="33" fillId="0" borderId="56" xfId="1" applyNumberFormat="1" applyFont="1" applyFill="1" applyBorder="1" applyAlignment="1" applyProtection="1">
      <alignment horizontal="right" vertical="center"/>
    </xf>
    <xf numFmtId="176" fontId="33" fillId="0" borderId="101" xfId="1" applyNumberFormat="1" applyFont="1" applyFill="1" applyBorder="1" applyAlignment="1" applyProtection="1">
      <alignment horizontal="right" vertical="center"/>
    </xf>
    <xf numFmtId="176" fontId="33" fillId="0" borderId="62" xfId="1" applyNumberFormat="1" applyFont="1" applyFill="1" applyBorder="1" applyAlignment="1" applyProtection="1">
      <alignment horizontal="center" vertical="center" textRotation="255"/>
    </xf>
    <xf numFmtId="176" fontId="33" fillId="0" borderId="44" xfId="1" applyNumberFormat="1" applyFont="1" applyFill="1" applyBorder="1" applyAlignment="1" applyProtection="1">
      <alignment vertical="center"/>
    </xf>
    <xf numFmtId="176" fontId="33" fillId="0" borderId="49" xfId="1" applyNumberFormat="1" applyFont="1" applyFill="1" applyBorder="1" applyAlignment="1" applyProtection="1">
      <alignment horizontal="center" vertical="center" textRotation="255"/>
    </xf>
    <xf numFmtId="176" fontId="33" fillId="0" borderId="18" xfId="1" quotePrefix="1" applyNumberFormat="1" applyFont="1" applyFill="1" applyBorder="1" applyAlignment="1" applyProtection="1">
      <alignment horizontal="right" vertical="center"/>
    </xf>
    <xf numFmtId="176" fontId="33" fillId="0" borderId="16" xfId="1" quotePrefix="1" applyNumberFormat="1" applyFont="1" applyFill="1" applyBorder="1" applyAlignment="1" applyProtection="1">
      <alignment horizontal="right" vertical="center"/>
    </xf>
    <xf numFmtId="176" fontId="33" fillId="0" borderId="17" xfId="1" quotePrefix="1" applyNumberFormat="1" applyFont="1" applyFill="1" applyBorder="1" applyAlignment="1" applyProtection="1">
      <alignment horizontal="right" vertical="center"/>
    </xf>
    <xf numFmtId="176" fontId="33" fillId="0" borderId="19" xfId="1" quotePrefix="1" applyNumberFormat="1" applyFont="1" applyFill="1" applyBorder="1" applyAlignment="1" applyProtection="1">
      <alignment horizontal="right" vertical="center"/>
    </xf>
    <xf numFmtId="176" fontId="33" fillId="0" borderId="7" xfId="1" applyNumberFormat="1" applyFont="1" applyFill="1" applyBorder="1" applyAlignment="1" applyProtection="1">
      <alignment vertical="center"/>
    </xf>
    <xf numFmtId="176" fontId="33" fillId="0" borderId="6" xfId="1" applyNumberFormat="1" applyFont="1" applyFill="1" applyBorder="1" applyAlignment="1" applyProtection="1">
      <alignment vertical="center"/>
    </xf>
    <xf numFmtId="176" fontId="33" fillId="0" borderId="7" xfId="1" applyNumberFormat="1" applyFont="1" applyBorder="1" applyAlignment="1" applyProtection="1">
      <alignment vertical="center"/>
    </xf>
    <xf numFmtId="176" fontId="32" fillId="0" borderId="0" xfId="1" applyNumberFormat="1" applyFont="1" applyFill="1" applyBorder="1" applyAlignment="1" applyProtection="1">
      <alignment vertical="center"/>
    </xf>
    <xf numFmtId="176" fontId="32" fillId="0" borderId="0" xfId="1" applyNumberFormat="1" applyFont="1" applyFill="1" applyBorder="1" applyAlignment="1" applyProtection="1">
      <alignment horizontal="right" vertical="center"/>
    </xf>
    <xf numFmtId="176" fontId="32" fillId="0" borderId="0" xfId="1" applyNumberFormat="1" applyFont="1" applyBorder="1" applyAlignment="1">
      <alignment vertical="center"/>
    </xf>
    <xf numFmtId="176" fontId="30" fillId="0" borderId="0" xfId="1" applyNumberFormat="1" applyFont="1" applyFill="1" applyBorder="1" applyAlignment="1" applyProtection="1">
      <alignment vertical="center"/>
    </xf>
    <xf numFmtId="176" fontId="33" fillId="0" borderId="60" xfId="1" applyNumberFormat="1" applyFont="1" applyFill="1" applyBorder="1" applyAlignment="1" applyProtection="1">
      <alignment vertical="center"/>
    </xf>
    <xf numFmtId="176" fontId="33" fillId="0" borderId="33" xfId="1" applyNumberFormat="1" applyFont="1" applyFill="1" applyBorder="1" applyAlignment="1" applyProtection="1">
      <alignment vertical="center"/>
    </xf>
    <xf numFmtId="176" fontId="33" fillId="0" borderId="46" xfId="1" applyNumberFormat="1" applyFont="1" applyFill="1" applyBorder="1" applyAlignment="1" applyProtection="1">
      <alignment vertical="center"/>
    </xf>
    <xf numFmtId="3" fontId="33" fillId="0" borderId="36" xfId="4" applyNumberFormat="1" applyFont="1" applyFill="1" applyBorder="1" applyAlignment="1" applyProtection="1">
      <alignment horizontal="right" vertical="center"/>
    </xf>
    <xf numFmtId="38" fontId="33" fillId="0" borderId="63" xfId="4" applyFont="1" applyFill="1" applyBorder="1" applyAlignment="1" applyProtection="1">
      <alignment horizontal="right" vertical="center"/>
    </xf>
    <xf numFmtId="38" fontId="33" fillId="0" borderId="64" xfId="4" applyFont="1" applyFill="1" applyBorder="1" applyAlignment="1" applyProtection="1">
      <alignment horizontal="right" vertical="center"/>
    </xf>
    <xf numFmtId="38" fontId="33" fillId="0" borderId="31" xfId="4" applyFont="1" applyFill="1" applyBorder="1" applyAlignment="1" applyProtection="1">
      <alignment horizontal="right" vertical="center"/>
    </xf>
    <xf numFmtId="176" fontId="33" fillId="0" borderId="6" xfId="4" applyNumberFormat="1" applyFont="1" applyFill="1" applyBorder="1" applyAlignment="1" applyProtection="1">
      <alignment horizontal="left" vertical="center"/>
    </xf>
    <xf numFmtId="176" fontId="33" fillId="0" borderId="5" xfId="4" applyNumberFormat="1" applyFont="1" applyFill="1" applyBorder="1" applyAlignment="1" applyProtection="1">
      <alignment horizontal="left" vertical="center"/>
    </xf>
    <xf numFmtId="38" fontId="33" fillId="0" borderId="36" xfId="4" applyFont="1" applyFill="1" applyBorder="1" applyAlignment="1" applyProtection="1">
      <alignment horizontal="right" vertical="center"/>
      <protection locked="0"/>
    </xf>
    <xf numFmtId="38" fontId="33" fillId="0" borderId="28" xfId="4" applyFont="1" applyFill="1" applyBorder="1" applyAlignment="1" applyProtection="1">
      <alignment horizontal="right" vertical="center"/>
      <protection locked="0"/>
    </xf>
    <xf numFmtId="38" fontId="33" fillId="0" borderId="69" xfId="4" applyFont="1" applyFill="1" applyBorder="1" applyAlignment="1" applyProtection="1">
      <alignment horizontal="right" vertical="center"/>
      <protection locked="0"/>
    </xf>
    <xf numFmtId="38" fontId="33" fillId="0" borderId="34" xfId="4" applyFont="1" applyFill="1" applyBorder="1" applyAlignment="1" applyProtection="1">
      <alignment horizontal="right" vertical="center"/>
      <protection locked="0"/>
    </xf>
    <xf numFmtId="176" fontId="33" fillId="0" borderId="99" xfId="1" applyNumberFormat="1" applyFont="1" applyFill="1" applyBorder="1" applyAlignment="1" applyProtection="1">
      <alignment vertical="center"/>
    </xf>
    <xf numFmtId="176" fontId="33" fillId="0" borderId="98" xfId="4" applyNumberFormat="1" applyFont="1" applyFill="1" applyBorder="1" applyAlignment="1" applyProtection="1">
      <alignment horizontal="left" vertical="center"/>
    </xf>
    <xf numFmtId="176" fontId="33" fillId="0" borderId="97" xfId="4" applyNumberFormat="1" applyFont="1" applyFill="1" applyBorder="1" applyAlignment="1" applyProtection="1">
      <alignment horizontal="left" vertical="center"/>
    </xf>
    <xf numFmtId="3" fontId="33" fillId="0" borderId="96" xfId="4" applyNumberFormat="1" applyFont="1" applyFill="1" applyBorder="1" applyAlignment="1" applyProtection="1">
      <alignment horizontal="right" vertical="center"/>
    </xf>
    <xf numFmtId="38" fontId="33" fillId="0" borderId="76" xfId="4" applyFont="1" applyFill="1" applyBorder="1" applyAlignment="1" applyProtection="1">
      <alignment horizontal="right" vertical="center"/>
    </xf>
    <xf numFmtId="38" fontId="33" fillId="0" borderId="75" xfId="4" applyFont="1" applyFill="1" applyBorder="1" applyAlignment="1" applyProtection="1">
      <alignment horizontal="right" vertical="center"/>
    </xf>
    <xf numFmtId="38" fontId="33" fillId="0" borderId="95" xfId="4" applyFont="1" applyFill="1" applyBorder="1" applyAlignment="1" applyProtection="1">
      <alignment horizontal="right" vertical="center"/>
    </xf>
    <xf numFmtId="176" fontId="33" fillId="0" borderId="74" xfId="1" applyNumberFormat="1" applyFont="1" applyBorder="1" applyAlignment="1" applyProtection="1">
      <alignment vertical="center"/>
    </xf>
    <xf numFmtId="176" fontId="33" fillId="0" borderId="73" xfId="1" applyNumberFormat="1" applyFont="1" applyFill="1" applyBorder="1" applyAlignment="1" applyProtection="1">
      <alignment vertical="center"/>
    </xf>
    <xf numFmtId="176" fontId="33" fillId="0" borderId="94" xfId="1" applyNumberFormat="1" applyFont="1" applyFill="1" applyBorder="1" applyAlignment="1" applyProtection="1">
      <alignment vertical="center"/>
    </xf>
    <xf numFmtId="38" fontId="33" fillId="0" borderId="83" xfId="4" applyFont="1" applyFill="1" applyBorder="1" applyAlignment="1" applyProtection="1">
      <alignment vertical="center"/>
    </xf>
    <xf numFmtId="38" fontId="33" fillId="0" borderId="72" xfId="4" applyFont="1" applyFill="1" applyBorder="1" applyAlignment="1" applyProtection="1">
      <alignment vertical="center"/>
    </xf>
    <xf numFmtId="38" fontId="33" fillId="0" borderId="93" xfId="4" applyFont="1" applyFill="1" applyBorder="1" applyAlignment="1" applyProtection="1">
      <alignment vertical="center"/>
    </xf>
    <xf numFmtId="38" fontId="33" fillId="0" borderId="84" xfId="4" applyFont="1" applyFill="1" applyBorder="1" applyAlignment="1" applyProtection="1">
      <alignment vertical="center"/>
    </xf>
    <xf numFmtId="176" fontId="33" fillId="0" borderId="44" xfId="1" applyNumberFormat="1" applyFont="1" applyBorder="1" applyAlignment="1" applyProtection="1">
      <alignment vertical="center"/>
    </xf>
    <xf numFmtId="176" fontId="33" fillId="0" borderId="45" xfId="1" applyNumberFormat="1" applyFont="1" applyFill="1" applyBorder="1" applyAlignment="1" applyProtection="1">
      <alignment vertical="center"/>
    </xf>
    <xf numFmtId="176" fontId="33" fillId="0" borderId="48" xfId="1" applyNumberFormat="1" applyFont="1" applyFill="1" applyBorder="1" applyAlignment="1" applyProtection="1">
      <alignment vertical="center"/>
    </xf>
    <xf numFmtId="38" fontId="33" fillId="0" borderId="18" xfId="4" applyFont="1" applyFill="1" applyBorder="1" applyAlignment="1" applyProtection="1">
      <alignment vertical="center"/>
    </xf>
    <xf numFmtId="38" fontId="33" fillId="0" borderId="16" xfId="4" applyFont="1" applyFill="1" applyBorder="1" applyAlignment="1" applyProtection="1">
      <alignment vertical="center"/>
    </xf>
    <xf numFmtId="38" fontId="33" fillId="0" borderId="17" xfId="4" applyFont="1" applyFill="1" applyBorder="1" applyAlignment="1" applyProtection="1">
      <alignment vertical="center"/>
    </xf>
    <xf numFmtId="38" fontId="33" fillId="0" borderId="19" xfId="4" applyFont="1" applyFill="1" applyBorder="1" applyAlignment="1" applyProtection="1">
      <alignment vertical="center"/>
    </xf>
    <xf numFmtId="176" fontId="33" fillId="0" borderId="65" xfId="1" applyNumberFormat="1" applyFont="1" applyBorder="1" applyAlignment="1" applyProtection="1">
      <alignment vertical="center"/>
    </xf>
    <xf numFmtId="176" fontId="33" fillId="0" borderId="66" xfId="1" applyNumberFormat="1" applyFont="1" applyFill="1" applyBorder="1" applyAlignment="1" applyProtection="1">
      <alignment vertical="center"/>
    </xf>
    <xf numFmtId="176" fontId="33" fillId="0" borderId="80" xfId="1" applyNumberFormat="1" applyFont="1" applyFill="1" applyBorder="1" applyAlignment="1" applyProtection="1">
      <alignment vertical="center"/>
    </xf>
    <xf numFmtId="38" fontId="33" fillId="0" borderId="11" xfId="4" applyFont="1" applyFill="1" applyBorder="1" applyAlignment="1" applyProtection="1">
      <alignment vertical="center"/>
    </xf>
    <xf numFmtId="38" fontId="33" fillId="0" borderId="9" xfId="4" applyFont="1" applyFill="1" applyBorder="1" applyAlignment="1" applyProtection="1">
      <alignment vertical="center"/>
    </xf>
    <xf numFmtId="38" fontId="33" fillId="0" borderId="10" xfId="4" applyFont="1" applyFill="1" applyBorder="1" applyAlignment="1" applyProtection="1">
      <alignment vertical="center"/>
    </xf>
    <xf numFmtId="38" fontId="33" fillId="0" borderId="12" xfId="4" applyFont="1" applyFill="1" applyBorder="1" applyAlignment="1" applyProtection="1">
      <alignment vertical="center"/>
    </xf>
    <xf numFmtId="176" fontId="33" fillId="0" borderId="47" xfId="4" applyNumberFormat="1" applyFont="1" applyFill="1" applyBorder="1" applyAlignment="1" applyProtection="1">
      <alignment horizontal="left" vertical="center"/>
    </xf>
    <xf numFmtId="176" fontId="33" fillId="0" borderId="46" xfId="4" applyNumberFormat="1" applyFont="1" applyFill="1" applyBorder="1" applyAlignment="1" applyProtection="1">
      <alignment horizontal="left" vertical="center"/>
    </xf>
    <xf numFmtId="38" fontId="33" fillId="0" borderId="36" xfId="4" applyFont="1" applyFill="1" applyBorder="1" applyAlignment="1" applyProtection="1">
      <alignment horizontal="right" vertical="center"/>
    </xf>
    <xf numFmtId="38" fontId="33" fillId="0" borderId="28" xfId="4" applyFont="1" applyFill="1" applyBorder="1" applyAlignment="1" applyProtection="1">
      <alignment horizontal="right" vertical="center"/>
    </xf>
    <xf numFmtId="38" fontId="33" fillId="0" borderId="69" xfId="4" applyFont="1" applyFill="1" applyBorder="1" applyAlignment="1" applyProtection="1">
      <alignment horizontal="right" vertical="center"/>
    </xf>
    <xf numFmtId="38" fontId="33" fillId="0" borderId="34" xfId="4" applyFont="1" applyFill="1" applyBorder="1" applyAlignment="1" applyProtection="1">
      <alignment horizontal="right" vertical="center"/>
    </xf>
    <xf numFmtId="38" fontId="32" fillId="0" borderId="0" xfId="4" applyFont="1" applyFill="1" applyBorder="1" applyAlignment="1" applyProtection="1">
      <alignment vertical="center"/>
      <protection locked="0"/>
    </xf>
    <xf numFmtId="0" fontId="40" fillId="0" borderId="0" xfId="1" applyFont="1" applyAlignment="1">
      <alignment vertical="center"/>
    </xf>
    <xf numFmtId="176" fontId="27" fillId="0" borderId="0" xfId="1" applyNumberFormat="1" applyFont="1" applyAlignment="1">
      <alignment vertical="center"/>
    </xf>
    <xf numFmtId="0" fontId="32" fillId="0" borderId="59" xfId="1" applyFont="1" applyFill="1" applyBorder="1" applyAlignment="1">
      <alignment vertical="center"/>
    </xf>
    <xf numFmtId="0" fontId="32" fillId="0" borderId="4" xfId="1" applyFont="1" applyBorder="1" applyAlignment="1">
      <alignment vertical="center" wrapText="1"/>
    </xf>
    <xf numFmtId="0" fontId="32" fillId="0" borderId="49" xfId="1" applyFont="1" applyBorder="1" applyAlignment="1">
      <alignment vertical="center" wrapText="1"/>
    </xf>
    <xf numFmtId="0" fontId="32" fillId="0" borderId="0" xfId="1" applyFont="1" applyAlignment="1">
      <alignment vertical="center" wrapText="1"/>
    </xf>
    <xf numFmtId="0" fontId="32" fillId="0" borderId="33" xfId="1" applyFont="1" applyBorder="1" applyAlignment="1">
      <alignment vertical="center" wrapText="1"/>
    </xf>
    <xf numFmtId="0" fontId="32" fillId="0" borderId="47" xfId="1" applyFont="1" applyBorder="1" applyAlignment="1">
      <alignment vertical="center" wrapText="1"/>
    </xf>
    <xf numFmtId="176" fontId="33" fillId="0" borderId="50" xfId="1" applyNumberFormat="1" applyFont="1" applyFill="1" applyBorder="1" applyAlignment="1" applyProtection="1">
      <alignment horizontal="right" vertical="center"/>
    </xf>
    <xf numFmtId="0" fontId="31" fillId="0" borderId="47" xfId="1" applyFont="1" applyBorder="1" applyAlignment="1">
      <alignment horizontal="right"/>
    </xf>
    <xf numFmtId="176" fontId="33" fillId="0" borderId="102" xfId="1" applyNumberFormat="1" applyFont="1" applyFill="1" applyBorder="1" applyAlignment="1" applyProtection="1">
      <alignment vertical="center"/>
    </xf>
    <xf numFmtId="176" fontId="33" fillId="0" borderId="62" xfId="1" applyNumberFormat="1" applyFont="1" applyFill="1" applyBorder="1" applyAlignment="1" applyProtection="1">
      <alignment vertical="center"/>
    </xf>
    <xf numFmtId="176" fontId="33" fillId="0" borderId="42" xfId="1" applyNumberFormat="1" applyFont="1" applyFill="1" applyBorder="1" applyAlignment="1" applyProtection="1">
      <alignment vertical="center"/>
    </xf>
    <xf numFmtId="176" fontId="33" fillId="0" borderId="45" xfId="4" applyNumberFormat="1" applyFont="1" applyFill="1" applyBorder="1" applyAlignment="1" applyProtection="1">
      <alignment horizontal="left" vertical="center"/>
    </xf>
    <xf numFmtId="176" fontId="33" fillId="0" borderId="18" xfId="4" applyNumberFormat="1" applyFont="1" applyFill="1" applyBorder="1" applyAlignment="1" applyProtection="1">
      <alignment horizontal="right" vertical="center"/>
    </xf>
    <xf numFmtId="176" fontId="33" fillId="0" borderId="16" xfId="4" applyNumberFormat="1" applyFont="1" applyFill="1" applyBorder="1" applyAlignment="1" applyProtection="1">
      <alignment horizontal="right" vertical="center"/>
    </xf>
    <xf numFmtId="176" fontId="33" fillId="0" borderId="16" xfId="1" applyNumberFormat="1" applyFont="1" applyFill="1" applyBorder="1" applyAlignment="1" applyProtection="1">
      <alignment vertical="center"/>
    </xf>
    <xf numFmtId="176" fontId="33" fillId="0" borderId="0" xfId="4" applyNumberFormat="1" applyFont="1" applyFill="1" applyBorder="1" applyAlignment="1" applyProtection="1">
      <alignment horizontal="left" vertical="center"/>
    </xf>
    <xf numFmtId="176" fontId="33" fillId="0" borderId="55" xfId="4" applyNumberFormat="1" applyFont="1" applyFill="1" applyBorder="1" applyAlignment="1" applyProtection="1">
      <alignment horizontal="right" vertical="center"/>
    </xf>
    <xf numFmtId="176" fontId="33" fillId="0" borderId="55" xfId="1" applyNumberFormat="1" applyFont="1" applyFill="1" applyBorder="1" applyAlignment="1" applyProtection="1">
      <alignment vertical="center"/>
    </xf>
    <xf numFmtId="176" fontId="33" fillId="0" borderId="55" xfId="1" applyNumberFormat="1" applyFont="1" applyFill="1" applyBorder="1" applyAlignment="1">
      <alignment vertical="center"/>
    </xf>
    <xf numFmtId="176" fontId="33" fillId="0" borderId="59" xfId="1" applyNumberFormat="1" applyFont="1" applyFill="1" applyBorder="1" applyAlignment="1" applyProtection="1">
      <alignment vertical="center"/>
    </xf>
    <xf numFmtId="176" fontId="33" fillId="0" borderId="7" xfId="4" applyNumberFormat="1" applyFont="1" applyFill="1" applyBorder="1" applyAlignment="1" applyProtection="1">
      <alignment horizontal="left" vertical="center"/>
    </xf>
    <xf numFmtId="3" fontId="33" fillId="0" borderId="28" xfId="4" applyNumberFormat="1" applyFont="1" applyFill="1" applyBorder="1" applyAlignment="1" applyProtection="1">
      <alignment horizontal="right" vertical="center"/>
    </xf>
    <xf numFmtId="3" fontId="33" fillId="0" borderId="34" xfId="4" applyNumberFormat="1" applyFont="1" applyFill="1" applyBorder="1" applyAlignment="1" applyProtection="1">
      <alignment horizontal="right" vertical="center"/>
    </xf>
    <xf numFmtId="176" fontId="33" fillId="0" borderId="40" xfId="4" applyNumberFormat="1" applyFont="1" applyFill="1" applyBorder="1" applyAlignment="1" applyProtection="1">
      <alignment horizontal="left" vertical="center"/>
    </xf>
    <xf numFmtId="176" fontId="33" fillId="0" borderId="42" xfId="4" applyNumberFormat="1" applyFont="1" applyFill="1" applyBorder="1" applyAlignment="1" applyProtection="1">
      <alignment horizontal="left" vertical="center"/>
    </xf>
    <xf numFmtId="3" fontId="33" fillId="0" borderId="39" xfId="4" applyNumberFormat="1" applyFont="1" applyFill="1" applyBorder="1" applyAlignment="1" applyProtection="1">
      <alignment horizontal="right" vertical="center"/>
    </xf>
    <xf numFmtId="176" fontId="33" fillId="0" borderId="15" xfId="4" applyNumberFormat="1" applyFont="1" applyFill="1" applyBorder="1" applyAlignment="1" applyProtection="1">
      <alignment horizontal="right" vertical="center"/>
    </xf>
    <xf numFmtId="3" fontId="33" fillId="0" borderId="15" xfId="4" applyNumberFormat="1" applyFont="1" applyFill="1" applyBorder="1" applyAlignment="1" applyProtection="1">
      <alignment horizontal="right" vertical="center"/>
    </xf>
    <xf numFmtId="176" fontId="33" fillId="0" borderId="49" xfId="1" applyNumberFormat="1" applyFont="1" applyFill="1" applyBorder="1" applyAlignment="1" applyProtection="1">
      <alignment vertical="center"/>
    </xf>
    <xf numFmtId="176" fontId="33" fillId="0" borderId="44" xfId="4" applyNumberFormat="1" applyFont="1" applyFill="1" applyBorder="1" applyAlignment="1" applyProtection="1">
      <alignment horizontal="left" vertical="center"/>
    </xf>
    <xf numFmtId="3" fontId="33" fillId="0" borderId="18" xfId="4" applyNumberFormat="1" applyFont="1" applyFill="1" applyBorder="1" applyAlignment="1" applyProtection="1">
      <alignment horizontal="right" vertical="center"/>
    </xf>
    <xf numFmtId="176" fontId="33" fillId="0" borderId="19" xfId="1" applyNumberFormat="1" applyFont="1" applyFill="1" applyBorder="1" applyAlignment="1" applyProtection="1">
      <alignment vertical="center"/>
    </xf>
    <xf numFmtId="176" fontId="33" fillId="0" borderId="54" xfId="1" applyNumberFormat="1" applyFont="1" applyFill="1" applyBorder="1" applyAlignment="1" applyProtection="1">
      <alignment vertical="center"/>
    </xf>
    <xf numFmtId="176" fontId="33" fillId="0" borderId="56" xfId="1" applyNumberFormat="1" applyFont="1" applyFill="1" applyBorder="1" applyAlignment="1" applyProtection="1">
      <alignment vertical="center"/>
    </xf>
    <xf numFmtId="176" fontId="33" fillId="0" borderId="36" xfId="4" applyNumberFormat="1" applyFont="1" applyFill="1" applyBorder="1" applyAlignment="1" applyProtection="1">
      <alignment horizontal="right" vertical="center"/>
    </xf>
    <xf numFmtId="176" fontId="33" fillId="0" borderId="28" xfId="4" applyNumberFormat="1" applyFont="1" applyFill="1" applyBorder="1" applyAlignment="1" applyProtection="1">
      <alignment horizontal="right" vertical="center"/>
    </xf>
    <xf numFmtId="176" fontId="33" fillId="0" borderId="47" xfId="1" applyNumberFormat="1" applyFont="1" applyFill="1" applyBorder="1" applyAlignment="1" applyProtection="1">
      <alignment vertical="center"/>
    </xf>
    <xf numFmtId="176" fontId="33" fillId="0" borderId="13" xfId="1" applyNumberFormat="1" applyFont="1" applyFill="1" applyBorder="1" applyAlignment="1" applyProtection="1">
      <alignment horizontal="right" vertical="center"/>
    </xf>
    <xf numFmtId="176" fontId="33" fillId="0" borderId="63" xfId="1" applyNumberFormat="1" applyFont="1" applyFill="1" applyBorder="1" applyAlignment="1" applyProtection="1">
      <alignment horizontal="right" vertical="center"/>
    </xf>
    <xf numFmtId="176" fontId="33" fillId="0" borderId="31" xfId="1" applyNumberFormat="1" applyFont="1" applyFill="1" applyBorder="1" applyAlignment="1" applyProtection="1">
      <alignment horizontal="right" vertical="center"/>
    </xf>
    <xf numFmtId="0" fontId="41" fillId="0" borderId="0" xfId="1" applyFont="1" applyAlignment="1">
      <alignment vertical="center"/>
    </xf>
    <xf numFmtId="0" fontId="32" fillId="0" borderId="4" xfId="1" applyFont="1" applyBorder="1" applyAlignment="1">
      <alignment vertical="center"/>
    </xf>
    <xf numFmtId="0" fontId="32" fillId="0" borderId="88" xfId="1" applyFont="1" applyBorder="1" applyAlignment="1">
      <alignment vertical="center"/>
    </xf>
    <xf numFmtId="0" fontId="32" fillId="0" borderId="49" xfId="1" applyFont="1" applyBorder="1" applyAlignment="1">
      <alignment vertical="center"/>
    </xf>
    <xf numFmtId="0" fontId="32" fillId="0" borderId="92" xfId="1" applyFont="1" applyBorder="1" applyAlignment="1">
      <alignment vertical="center"/>
    </xf>
    <xf numFmtId="0" fontId="32" fillId="0" borderId="33" xfId="1" applyFont="1" applyBorder="1" applyAlignment="1">
      <alignment vertical="center"/>
    </xf>
    <xf numFmtId="0" fontId="32" fillId="0" borderId="47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181" fontId="33" fillId="0" borderId="101" xfId="4" applyNumberFormat="1" applyFont="1" applyFill="1" applyBorder="1" applyAlignment="1">
      <alignment vertical="center"/>
    </xf>
    <xf numFmtId="181" fontId="33" fillId="0" borderId="56" xfId="4" applyNumberFormat="1" applyFont="1" applyFill="1" applyBorder="1" applyAlignment="1">
      <alignment vertical="center"/>
    </xf>
    <xf numFmtId="181" fontId="33" fillId="0" borderId="89" xfId="4" applyNumberFormat="1" applyFont="1" applyFill="1" applyBorder="1" applyAlignment="1">
      <alignment vertical="center"/>
    </xf>
    <xf numFmtId="176" fontId="33" fillId="0" borderId="61" xfId="1" applyNumberFormat="1" applyFont="1" applyFill="1" applyBorder="1" applyAlignment="1" applyProtection="1">
      <alignment vertical="center"/>
    </xf>
    <xf numFmtId="176" fontId="33" fillId="0" borderId="37" xfId="4" applyNumberFormat="1" applyFont="1" applyFill="1" applyBorder="1" applyAlignment="1" applyProtection="1">
      <alignment horizontal="right" vertical="center"/>
    </xf>
    <xf numFmtId="176" fontId="33" fillId="0" borderId="19" xfId="4" applyNumberFormat="1" applyFont="1" applyFill="1" applyBorder="1" applyAlignment="1" applyProtection="1">
      <alignment horizontal="right" vertical="center"/>
    </xf>
    <xf numFmtId="176" fontId="33" fillId="0" borderId="50" xfId="1" applyNumberFormat="1" applyFont="1" applyFill="1" applyBorder="1" applyAlignment="1" applyProtection="1">
      <alignment vertical="center"/>
    </xf>
    <xf numFmtId="176" fontId="33" fillId="0" borderId="34" xfId="4" applyNumberFormat="1" applyFont="1" applyFill="1" applyBorder="1" applyAlignment="1" applyProtection="1">
      <alignment horizontal="right" vertical="center"/>
    </xf>
    <xf numFmtId="0" fontId="33" fillId="0" borderId="7" xfId="1" applyFont="1" applyFill="1" applyBorder="1" applyAlignment="1">
      <alignment horizontal="center" vertical="center" wrapText="1"/>
    </xf>
    <xf numFmtId="0" fontId="43" fillId="0" borderId="87" xfId="1" applyFont="1" applyBorder="1" applyAlignment="1">
      <alignment horizontal="center" vertical="center"/>
    </xf>
    <xf numFmtId="0" fontId="43" fillId="0" borderId="86" xfId="1" applyFont="1" applyBorder="1" applyAlignment="1">
      <alignment horizontal="center" vertical="center" wrapText="1"/>
    </xf>
    <xf numFmtId="0" fontId="43" fillId="0" borderId="96" xfId="1" applyFont="1" applyFill="1" applyBorder="1" applyAlignment="1">
      <alignment horizontal="center" vertical="center" wrapText="1"/>
    </xf>
    <xf numFmtId="0" fontId="43" fillId="0" borderId="78" xfId="1" applyFont="1" applyFill="1" applyBorder="1" applyAlignment="1">
      <alignment horizontal="center" vertical="center" wrapText="1"/>
    </xf>
    <xf numFmtId="0" fontId="43" fillId="0" borderId="104" xfId="1" applyFont="1" applyFill="1" applyBorder="1" applyAlignment="1">
      <alignment horizontal="center" vertical="center" wrapText="1"/>
    </xf>
    <xf numFmtId="0" fontId="43" fillId="0" borderId="95" xfId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horizontal="center" vertical="center" wrapText="1"/>
    </xf>
    <xf numFmtId="0" fontId="44" fillId="0" borderId="82" xfId="1" applyFont="1" applyFill="1" applyBorder="1" applyAlignment="1">
      <alignment horizontal="center" vertical="center"/>
    </xf>
    <xf numFmtId="0" fontId="44" fillId="0" borderId="83" xfId="1" applyFont="1" applyFill="1" applyBorder="1" applyAlignment="1">
      <alignment vertical="center" wrapText="1"/>
    </xf>
    <xf numFmtId="0" fontId="44" fillId="0" borderId="84" xfId="1" applyFont="1" applyFill="1" applyBorder="1" applyAlignment="1">
      <alignment horizontal="center" vertical="center"/>
    </xf>
    <xf numFmtId="182" fontId="44" fillId="0" borderId="39" xfId="4" applyNumberFormat="1" applyFont="1" applyFill="1" applyBorder="1" applyAlignment="1">
      <alignment vertical="center"/>
    </xf>
    <xf numFmtId="182" fontId="44" fillId="0" borderId="15" xfId="4" applyNumberFormat="1" applyFont="1" applyFill="1" applyBorder="1" applyAlignment="1">
      <alignment vertical="center"/>
    </xf>
    <xf numFmtId="182" fontId="44" fillId="0" borderId="37" xfId="4" applyNumberFormat="1" applyFont="1" applyFill="1" applyBorder="1" applyAlignment="1">
      <alignment vertical="center"/>
    </xf>
    <xf numFmtId="182" fontId="44" fillId="0" borderId="71" xfId="4" applyNumberFormat="1" applyFont="1" applyFill="1" applyBorder="1" applyAlignment="1">
      <alignment vertical="center"/>
    </xf>
    <xf numFmtId="0" fontId="43" fillId="0" borderId="82" xfId="1" applyFont="1" applyBorder="1" applyAlignment="1">
      <alignment vertical="center" wrapText="1"/>
    </xf>
    <xf numFmtId="0" fontId="44" fillId="0" borderId="14" xfId="1" applyFont="1" applyFill="1" applyBorder="1" applyAlignment="1">
      <alignment horizontal="center" vertical="center"/>
    </xf>
    <xf numFmtId="0" fontId="44" fillId="0" borderId="18" xfId="1" applyFont="1" applyFill="1" applyBorder="1" applyAlignment="1">
      <alignment vertical="center" wrapText="1"/>
    </xf>
    <xf numFmtId="0" fontId="44" fillId="0" borderId="19" xfId="1" applyFont="1" applyFill="1" applyBorder="1" applyAlignment="1">
      <alignment horizontal="center" vertical="center"/>
    </xf>
    <xf numFmtId="182" fontId="44" fillId="0" borderId="18" xfId="4" applyNumberFormat="1" applyFont="1" applyFill="1" applyBorder="1" applyAlignment="1">
      <alignment vertical="center"/>
    </xf>
    <xf numFmtId="182" fontId="44" fillId="0" borderId="16" xfId="4" applyNumberFormat="1" applyFont="1" applyFill="1" applyBorder="1" applyAlignment="1">
      <alignment vertical="center"/>
    </xf>
    <xf numFmtId="182" fontId="44" fillId="0" borderId="19" xfId="4" applyNumberFormat="1" applyFont="1" applyFill="1" applyBorder="1" applyAlignment="1">
      <alignment vertical="center"/>
    </xf>
    <xf numFmtId="182" fontId="44" fillId="0" borderId="14" xfId="4" applyNumberFormat="1" applyFont="1" applyFill="1" applyBorder="1" applyAlignment="1">
      <alignment vertical="center"/>
    </xf>
    <xf numFmtId="0" fontId="43" fillId="0" borderId="14" xfId="1" applyFont="1" applyBorder="1" applyAlignment="1">
      <alignment vertical="center" wrapText="1"/>
    </xf>
    <xf numFmtId="182" fontId="44" fillId="0" borderId="36" xfId="4" applyNumberFormat="1" applyFont="1" applyFill="1" applyBorder="1" applyAlignment="1">
      <alignment vertical="center"/>
    </xf>
    <xf numFmtId="182" fontId="44" fillId="0" borderId="28" xfId="4" applyNumberFormat="1" applyFont="1" applyFill="1" applyBorder="1" applyAlignment="1">
      <alignment vertical="center"/>
    </xf>
    <xf numFmtId="182" fontId="44" fillId="0" borderId="34" xfId="4" applyNumberFormat="1" applyFont="1" applyFill="1" applyBorder="1" applyAlignment="1">
      <alignment vertical="center"/>
    </xf>
    <xf numFmtId="182" fontId="44" fillId="0" borderId="1" xfId="4" applyNumberFormat="1" applyFont="1" applyFill="1" applyBorder="1" applyAlignment="1">
      <alignment vertical="center"/>
    </xf>
    <xf numFmtId="0" fontId="43" fillId="0" borderId="1" xfId="1" applyFont="1" applyBorder="1" applyAlignment="1">
      <alignment vertical="center"/>
    </xf>
    <xf numFmtId="0" fontId="44" fillId="0" borderId="0" xfId="1" applyFont="1" applyAlignment="1">
      <alignment vertical="center"/>
    </xf>
    <xf numFmtId="176" fontId="33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45" fillId="0" borderId="92" xfId="1" applyFont="1" applyFill="1" applyBorder="1" applyAlignment="1">
      <alignment horizontal="center" vertical="center"/>
    </xf>
    <xf numFmtId="38" fontId="25" fillId="0" borderId="65" xfId="3" applyFont="1" applyBorder="1" applyAlignment="1">
      <alignment vertical="center"/>
    </xf>
    <xf numFmtId="38" fontId="25" fillId="0" borderId="11" xfId="3" applyFont="1" applyBorder="1" applyAlignment="1">
      <alignment vertical="center"/>
    </xf>
    <xf numFmtId="38" fontId="25" fillId="0" borderId="12" xfId="3" applyFont="1" applyBorder="1" applyAlignment="1">
      <alignment vertical="center"/>
    </xf>
    <xf numFmtId="0" fontId="46" fillId="0" borderId="56" xfId="2" applyFont="1" applyBorder="1" applyAlignment="1">
      <alignment vertical="center"/>
    </xf>
    <xf numFmtId="0" fontId="46" fillId="0" borderId="0" xfId="2" applyFont="1" applyBorder="1" applyAlignment="1">
      <alignment horizontal="center" vertical="center"/>
    </xf>
    <xf numFmtId="0" fontId="46" fillId="0" borderId="92" xfId="2" applyFont="1" applyBorder="1" applyAlignment="1">
      <alignment horizontal="center" vertical="center"/>
    </xf>
    <xf numFmtId="38" fontId="47" fillId="0" borderId="49" xfId="3" applyFont="1" applyBorder="1" applyAlignment="1">
      <alignment vertical="center"/>
    </xf>
    <xf numFmtId="38" fontId="47" fillId="0" borderId="20" xfId="3" applyFont="1" applyBorder="1" applyAlignment="1">
      <alignment vertical="center"/>
    </xf>
    <xf numFmtId="38" fontId="47" fillId="0" borderId="61" xfId="3" applyFont="1" applyBorder="1" applyAlignment="1">
      <alignment vertical="center"/>
    </xf>
    <xf numFmtId="0" fontId="24" fillId="0" borderId="0" xfId="1" applyFont="1" applyAlignment="1">
      <alignment horizontal="center" vertical="center" shrinkToFit="1"/>
    </xf>
    <xf numFmtId="0" fontId="33" fillId="0" borderId="30" xfId="1" applyFont="1" applyBorder="1" applyAlignment="1">
      <alignment horizontal="left" vertical="center" wrapText="1"/>
    </xf>
    <xf numFmtId="0" fontId="33" fillId="0" borderId="29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 textRotation="255" wrapText="1"/>
    </xf>
    <xf numFmtId="0" fontId="33" fillId="0" borderId="20" xfId="1" applyFont="1" applyBorder="1" applyAlignment="1">
      <alignment horizontal="center" vertical="center" textRotation="255" wrapText="1"/>
    </xf>
    <xf numFmtId="0" fontId="33" fillId="0" borderId="13" xfId="1" applyFont="1" applyBorder="1" applyAlignment="1">
      <alignment horizontal="center" vertical="center" textRotation="255" wrapText="1"/>
    </xf>
    <xf numFmtId="0" fontId="31" fillId="0" borderId="7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 wrapText="1"/>
    </xf>
    <xf numFmtId="38" fontId="36" fillId="0" borderId="26" xfId="4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36" fillId="0" borderId="1" xfId="2" applyFont="1" applyFill="1" applyBorder="1" applyAlignment="1">
      <alignment horizontal="center" vertical="center"/>
    </xf>
    <xf numFmtId="38" fontId="36" fillId="0" borderId="49" xfId="4" applyFont="1" applyBorder="1" applyAlignment="1">
      <alignment horizontal="center" vertical="center"/>
    </xf>
    <xf numFmtId="0" fontId="36" fillId="0" borderId="33" xfId="2" applyFont="1" applyBorder="1" applyAlignment="1">
      <alignment horizontal="center" vertical="center"/>
    </xf>
    <xf numFmtId="38" fontId="36" fillId="0" borderId="61" xfId="4" applyFont="1" applyBorder="1" applyAlignment="1">
      <alignment horizontal="center" vertical="center"/>
    </xf>
    <xf numFmtId="0" fontId="36" fillId="0" borderId="31" xfId="2" applyFont="1" applyBorder="1" applyAlignment="1">
      <alignment horizontal="center" vertical="center"/>
    </xf>
    <xf numFmtId="38" fontId="36" fillId="0" borderId="62" xfId="4" applyFont="1" applyBorder="1" applyAlignment="1">
      <alignment horizontal="center" vertical="center"/>
    </xf>
    <xf numFmtId="38" fontId="36" fillId="0" borderId="60" xfId="4" applyFont="1" applyBorder="1" applyAlignment="1">
      <alignment horizontal="center" vertical="center"/>
    </xf>
    <xf numFmtId="38" fontId="36" fillId="0" borderId="57" xfId="4" applyFont="1" applyBorder="1" applyAlignment="1">
      <alignment horizontal="center" vertical="center"/>
    </xf>
    <xf numFmtId="38" fontId="36" fillId="0" borderId="31" xfId="4" applyFont="1" applyBorder="1" applyAlignment="1">
      <alignment horizontal="center" vertical="center"/>
    </xf>
    <xf numFmtId="38" fontId="36" fillId="0" borderId="81" xfId="4" applyFont="1" applyBorder="1" applyAlignment="1">
      <alignment horizontal="center" vertical="center"/>
    </xf>
    <xf numFmtId="0" fontId="36" fillId="0" borderId="7" xfId="2" applyFont="1" applyBorder="1" applyAlignment="1">
      <alignment horizontal="center" vertical="center"/>
    </xf>
    <xf numFmtId="0" fontId="36" fillId="0" borderId="6" xfId="2" applyFont="1" applyBorder="1" applyAlignment="1">
      <alignment horizontal="center" vertical="center"/>
    </xf>
    <xf numFmtId="0" fontId="36" fillId="0" borderId="5" xfId="2" applyFont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/>
    </xf>
    <xf numFmtId="0" fontId="36" fillId="0" borderId="6" xfId="2" applyFont="1" applyFill="1" applyBorder="1" applyAlignment="1">
      <alignment horizontal="center" vertical="center"/>
    </xf>
    <xf numFmtId="0" fontId="36" fillId="0" borderId="5" xfId="2" applyFont="1" applyFill="1" applyBorder="1" applyAlignment="1">
      <alignment horizontal="center" vertical="center"/>
    </xf>
    <xf numFmtId="0" fontId="36" fillId="0" borderId="59" xfId="2" applyFont="1" applyBorder="1" applyAlignment="1">
      <alignment horizontal="center" vertical="center" textRotation="255"/>
    </xf>
    <xf numFmtId="0" fontId="36" fillId="0" borderId="49" xfId="2" applyFont="1" applyBorder="1" applyAlignment="1">
      <alignment horizontal="center" vertical="center" textRotation="255"/>
    </xf>
    <xf numFmtId="0" fontId="36" fillId="0" borderId="33" xfId="2" applyFont="1" applyBorder="1" applyAlignment="1">
      <alignment horizontal="center" vertical="center" textRotation="255"/>
    </xf>
    <xf numFmtId="0" fontId="36" fillId="0" borderId="43" xfId="2" applyFont="1" applyBorder="1" applyAlignment="1">
      <alignment horizontal="center" vertical="center"/>
    </xf>
    <xf numFmtId="0" fontId="36" fillId="0" borderId="48" xfId="2" applyFont="1" applyBorder="1" applyAlignment="1">
      <alignment horizontal="center" vertical="center"/>
    </xf>
    <xf numFmtId="0" fontId="36" fillId="0" borderId="91" xfId="2" applyFont="1" applyBorder="1" applyAlignment="1">
      <alignment horizontal="center" vertical="center"/>
    </xf>
    <xf numFmtId="0" fontId="36" fillId="0" borderId="66" xfId="2" applyFont="1" applyBorder="1" applyAlignment="1">
      <alignment horizontal="center" vertical="center"/>
    </xf>
    <xf numFmtId="0" fontId="36" fillId="0" borderId="80" xfId="2" applyFont="1" applyBorder="1" applyAlignment="1">
      <alignment horizontal="center" vertical="center"/>
    </xf>
    <xf numFmtId="0" fontId="36" fillId="0" borderId="26" xfId="2" applyFont="1" applyBorder="1" applyAlignment="1">
      <alignment horizontal="center" vertical="center" textRotation="255"/>
    </xf>
    <xf numFmtId="0" fontId="36" fillId="0" borderId="20" xfId="2" applyFont="1" applyBorder="1" applyAlignment="1">
      <alignment horizontal="center" vertical="center" textRotation="255"/>
    </xf>
    <xf numFmtId="0" fontId="36" fillId="0" borderId="13" xfId="2" applyFont="1" applyBorder="1" applyAlignment="1">
      <alignment horizontal="center" vertical="center" textRotation="255"/>
    </xf>
    <xf numFmtId="0" fontId="36" fillId="0" borderId="38" xfId="2" applyFont="1" applyBorder="1" applyAlignment="1">
      <alignment horizontal="center" vertical="center"/>
    </xf>
    <xf numFmtId="0" fontId="36" fillId="0" borderId="42" xfId="2" applyFont="1" applyBorder="1" applyAlignment="1">
      <alignment horizontal="center" vertical="center"/>
    </xf>
    <xf numFmtId="0" fontId="36" fillId="0" borderId="41" xfId="2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3" fillId="0" borderId="65" xfId="1" applyFont="1" applyBorder="1" applyAlignment="1">
      <alignment horizontal="center" vertical="center"/>
    </xf>
    <xf numFmtId="0" fontId="33" fillId="0" borderId="80" xfId="1" applyFont="1" applyBorder="1" applyAlignment="1">
      <alignment horizontal="center" vertical="center"/>
    </xf>
    <xf numFmtId="0" fontId="33" fillId="0" borderId="44" xfId="1" applyFont="1" applyBorder="1" applyAlignment="1">
      <alignment horizontal="center" vertical="center"/>
    </xf>
    <xf numFmtId="0" fontId="33" fillId="0" borderId="48" xfId="1" applyFont="1" applyBorder="1" applyAlignment="1">
      <alignment horizontal="center" vertical="center"/>
    </xf>
    <xf numFmtId="0" fontId="33" fillId="0" borderId="77" xfId="1" applyFont="1" applyBorder="1" applyAlignment="1">
      <alignment horizontal="center" vertical="center"/>
    </xf>
    <xf numFmtId="0" fontId="33" fillId="0" borderId="78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0" fontId="33" fillId="0" borderId="74" xfId="1" applyFont="1" applyBorder="1" applyAlignment="1">
      <alignment vertical="center" wrapText="1"/>
    </xf>
    <xf numFmtId="0" fontId="33" fillId="0" borderId="73" xfId="1" applyFont="1" applyBorder="1" applyAlignment="1">
      <alignment vertical="center" wrapText="1"/>
    </xf>
    <xf numFmtId="0" fontId="33" fillId="0" borderId="7" xfId="1" applyFont="1" applyFill="1" applyBorder="1" applyAlignment="1">
      <alignment horizontal="center" vertical="center"/>
    </xf>
    <xf numFmtId="0" fontId="33" fillId="0" borderId="6" xfId="1" applyFont="1" applyFill="1" applyBorder="1" applyAlignment="1">
      <alignment horizontal="center" vertical="center"/>
    </xf>
    <xf numFmtId="0" fontId="33" fillId="0" borderId="5" xfId="1" applyFont="1" applyFill="1" applyBorder="1" applyAlignment="1">
      <alignment horizontal="center" vertical="center"/>
    </xf>
    <xf numFmtId="0" fontId="33" fillId="0" borderId="44" xfId="1" applyFont="1" applyBorder="1" applyAlignment="1">
      <alignment vertical="center" wrapText="1"/>
    </xf>
    <xf numFmtId="0" fontId="33" fillId="0" borderId="45" xfId="1" applyFont="1" applyBorder="1" applyAlignment="1">
      <alignment vertical="center" wrapText="1"/>
    </xf>
    <xf numFmtId="0" fontId="33" fillId="0" borderId="44" xfId="1" applyFont="1" applyBorder="1" applyAlignment="1">
      <alignment vertical="center"/>
    </xf>
    <xf numFmtId="0" fontId="33" fillId="0" borderId="45" xfId="1" applyFont="1" applyBorder="1" applyAlignment="1">
      <alignment vertical="center"/>
    </xf>
    <xf numFmtId="0" fontId="33" fillId="0" borderId="67" xfId="1" applyFont="1" applyBorder="1" applyAlignment="1">
      <alignment horizontal="left" vertical="center" wrapText="1"/>
    </xf>
    <xf numFmtId="0" fontId="33" fillId="0" borderId="79" xfId="1" applyFont="1" applyBorder="1" applyAlignment="1">
      <alignment horizontal="left" vertical="center" wrapText="1"/>
    </xf>
    <xf numFmtId="0" fontId="33" fillId="0" borderId="59" xfId="1" applyFont="1" applyBorder="1" applyAlignment="1">
      <alignment horizontal="center" vertical="center" textRotation="255"/>
    </xf>
    <xf numFmtId="0" fontId="33" fillId="0" borderId="49" xfId="1" applyFont="1" applyBorder="1" applyAlignment="1">
      <alignment horizontal="center" vertical="center" textRotation="255"/>
    </xf>
    <xf numFmtId="0" fontId="30" fillId="0" borderId="33" xfId="1" applyFont="1" applyBorder="1" applyAlignment="1">
      <alignment horizontal="center" textRotation="255"/>
    </xf>
    <xf numFmtId="0" fontId="33" fillId="0" borderId="44" xfId="1" applyFont="1" applyBorder="1" applyAlignment="1">
      <alignment horizontal="left" vertical="center"/>
    </xf>
    <xf numFmtId="0" fontId="33" fillId="0" borderId="48" xfId="1" applyFont="1" applyBorder="1" applyAlignment="1">
      <alignment horizontal="left" vertical="center"/>
    </xf>
    <xf numFmtId="0" fontId="33" fillId="0" borderId="105" xfId="1" applyFont="1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42" fillId="0" borderId="7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42" fillId="0" borderId="5" xfId="1" applyFont="1" applyBorder="1" applyAlignment="1">
      <alignment horizontal="center" vertical="center"/>
    </xf>
    <xf numFmtId="0" fontId="44" fillId="0" borderId="81" xfId="1" applyFont="1" applyBorder="1" applyAlignment="1">
      <alignment horizontal="center" vertical="center"/>
    </xf>
    <xf numFmtId="0" fontId="44" fillId="0" borderId="85" xfId="1" applyFont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4" fillId="0" borderId="7" xfId="1" applyFont="1" applyFill="1" applyBorder="1" applyAlignment="1">
      <alignment horizontal="center" vertical="center"/>
    </xf>
    <xf numFmtId="0" fontId="44" fillId="0" borderId="6" xfId="1" applyFont="1" applyFill="1" applyBorder="1" applyAlignment="1">
      <alignment horizontal="center" vertical="center"/>
    </xf>
    <xf numFmtId="0" fontId="44" fillId="0" borderId="5" xfId="1" applyFont="1" applyFill="1" applyBorder="1" applyAlignment="1">
      <alignment horizontal="center" vertical="center"/>
    </xf>
    <xf numFmtId="0" fontId="43" fillId="0" borderId="81" xfId="1" applyFont="1" applyBorder="1" applyAlignment="1">
      <alignment horizontal="center" vertical="center"/>
    </xf>
    <xf numFmtId="0" fontId="43" fillId="0" borderId="85" xfId="1" applyFont="1" applyBorder="1" applyAlignment="1">
      <alignment horizontal="center" vertical="center"/>
    </xf>
    <xf numFmtId="0" fontId="43" fillId="0" borderId="7" xfId="1" applyFont="1" applyBorder="1" applyAlignment="1">
      <alignment horizontal="center" vertical="center"/>
    </xf>
    <xf numFmtId="0" fontId="43" fillId="0" borderId="5" xfId="1" applyFont="1" applyBorder="1" applyAlignment="1">
      <alignment horizontal="center" vertical="center"/>
    </xf>
    <xf numFmtId="0" fontId="43" fillId="0" borderId="59" xfId="1" applyFont="1" applyBorder="1" applyAlignment="1">
      <alignment horizontal="center" vertical="center" wrapText="1"/>
    </xf>
    <xf numFmtId="0" fontId="43" fillId="0" borderId="4" xfId="1" applyFont="1" applyBorder="1" applyAlignment="1">
      <alignment horizontal="center" vertical="center" wrapText="1"/>
    </xf>
    <xf numFmtId="0" fontId="43" fillId="0" borderId="88" xfId="1" applyFont="1" applyBorder="1" applyAlignment="1">
      <alignment horizontal="center" vertical="center" wrapText="1"/>
    </xf>
    <xf numFmtId="0" fontId="32" fillId="0" borderId="81" xfId="1" applyFont="1" applyFill="1" applyBorder="1" applyAlignment="1">
      <alignment horizontal="center" vertical="center"/>
    </xf>
    <xf numFmtId="0" fontId="32" fillId="0" borderId="60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81" xfId="1" applyFont="1" applyFill="1" applyBorder="1" applyAlignment="1">
      <alignment horizontal="center" vertical="center" wrapText="1"/>
    </xf>
    <xf numFmtId="0" fontId="32" fillId="0" borderId="60" xfId="1" applyFont="1" applyFill="1" applyBorder="1" applyAlignment="1">
      <alignment horizontal="center" vertical="center" wrapText="1"/>
    </xf>
    <xf numFmtId="0" fontId="29" fillId="0" borderId="0" xfId="1" applyFont="1" applyFill="1" applyAlignment="1">
      <alignment horizontal="center" vertical="center"/>
    </xf>
    <xf numFmtId="38" fontId="33" fillId="0" borderId="26" xfId="4" applyFont="1" applyFill="1" applyBorder="1" applyAlignment="1">
      <alignment horizontal="center" vertical="center" textRotation="255"/>
    </xf>
    <xf numFmtId="38" fontId="33" fillId="0" borderId="20" xfId="4" applyFont="1" applyFill="1" applyBorder="1" applyAlignment="1">
      <alignment horizontal="center" vertical="center" textRotation="255"/>
    </xf>
    <xf numFmtId="38" fontId="33" fillId="0" borderId="13" xfId="4" applyFont="1" applyFill="1" applyBorder="1" applyAlignment="1">
      <alignment horizontal="center" vertical="center" textRotation="255"/>
    </xf>
    <xf numFmtId="38" fontId="33" fillId="0" borderId="56" xfId="4" applyFont="1" applyFill="1" applyBorder="1" applyAlignment="1" applyProtection="1">
      <alignment horizontal="left" vertical="center" wrapText="1"/>
      <protection locked="0"/>
    </xf>
    <xf numFmtId="38" fontId="33" fillId="0" borderId="15" xfId="4" applyFont="1" applyFill="1" applyBorder="1" applyAlignment="1" applyProtection="1">
      <alignment horizontal="left" vertical="center" wrapText="1"/>
      <protection locked="0"/>
    </xf>
    <xf numFmtId="38" fontId="33" fillId="0" borderId="50" xfId="4" applyFont="1" applyFill="1" applyBorder="1" applyAlignment="1" applyProtection="1">
      <alignment horizontal="left" vertical="center" wrapText="1"/>
      <protection locked="0"/>
    </xf>
    <xf numFmtId="38" fontId="33" fillId="0" borderId="37" xfId="4" applyFont="1" applyFill="1" applyBorder="1" applyAlignment="1" applyProtection="1">
      <alignment horizontal="left" vertical="center" wrapText="1"/>
      <protection locked="0"/>
    </xf>
    <xf numFmtId="38" fontId="33" fillId="0" borderId="50" xfId="4" applyFont="1" applyFill="1" applyBorder="1" applyAlignment="1" applyProtection="1">
      <alignment horizontal="center" vertical="center" wrapText="1"/>
      <protection locked="0"/>
    </xf>
    <xf numFmtId="38" fontId="33" fillId="0" borderId="31" xfId="4" applyFont="1" applyFill="1" applyBorder="1" applyAlignment="1" applyProtection="1">
      <alignment horizontal="center" vertical="center" wrapText="1"/>
      <protection locked="0"/>
    </xf>
    <xf numFmtId="38" fontId="33" fillId="0" borderId="81" xfId="4" applyFont="1" applyFill="1" applyBorder="1" applyAlignment="1">
      <alignment horizontal="center" vertical="center" wrapText="1"/>
    </xf>
    <xf numFmtId="38" fontId="33" fillId="0" borderId="60" xfId="4" applyFont="1" applyFill="1" applyBorder="1" applyAlignment="1">
      <alignment horizontal="center" vertical="center"/>
    </xf>
    <xf numFmtId="38" fontId="33" fillId="0" borderId="61" xfId="4" applyFont="1" applyFill="1" applyBorder="1" applyAlignment="1" applyProtection="1">
      <alignment horizontal="center" vertical="center"/>
      <protection locked="0"/>
    </xf>
    <xf numFmtId="38" fontId="33" fillId="0" borderId="37" xfId="4" applyFont="1" applyFill="1" applyBorder="1" applyAlignment="1" applyProtection="1">
      <alignment horizontal="center" vertical="center"/>
      <protection locked="0"/>
    </xf>
    <xf numFmtId="38" fontId="33" fillId="0" borderId="51" xfId="4" applyFont="1" applyFill="1" applyBorder="1" applyAlignment="1" applyProtection="1">
      <alignment vertical="center"/>
      <protection locked="0"/>
    </xf>
    <xf numFmtId="38" fontId="33" fillId="0" borderId="38" xfId="4" applyFont="1" applyFill="1" applyBorder="1" applyAlignment="1" applyProtection="1">
      <alignment vertical="center"/>
      <protection locked="0"/>
    </xf>
    <xf numFmtId="38" fontId="33" fillId="0" borderId="50" xfId="4" applyFont="1" applyFill="1" applyBorder="1" applyAlignment="1" applyProtection="1">
      <alignment horizontal="center" vertical="center"/>
      <protection locked="0"/>
    </xf>
    <xf numFmtId="38" fontId="33" fillId="0" borderId="58" xfId="4" applyFont="1" applyFill="1" applyBorder="1" applyAlignment="1" applyProtection="1">
      <alignment vertical="center"/>
      <protection locked="0"/>
    </xf>
    <xf numFmtId="38" fontId="33" fillId="0" borderId="58" xfId="4" applyFont="1" applyFill="1" applyBorder="1" applyAlignment="1" applyProtection="1">
      <alignment vertical="center" wrapText="1"/>
      <protection locked="0"/>
    </xf>
    <xf numFmtId="38" fontId="33" fillId="0" borderId="38" xfId="4" applyFont="1" applyFill="1" applyBorder="1" applyAlignment="1" applyProtection="1">
      <alignment vertical="center" wrapText="1"/>
      <protection locked="0"/>
    </xf>
    <xf numFmtId="38" fontId="33" fillId="0" borderId="57" xfId="4" applyFont="1" applyFill="1" applyBorder="1" applyAlignment="1" applyProtection="1">
      <alignment horizontal="center" vertical="center" wrapText="1"/>
      <protection locked="0"/>
    </xf>
    <xf numFmtId="38" fontId="33" fillId="0" borderId="37" xfId="4" applyFont="1" applyFill="1" applyBorder="1" applyAlignment="1" applyProtection="1">
      <alignment horizontal="center" vertical="center" wrapText="1"/>
      <protection locked="0"/>
    </xf>
    <xf numFmtId="38" fontId="28" fillId="0" borderId="0" xfId="4" applyFont="1" applyFill="1" applyAlignment="1">
      <alignment horizontal="center" vertical="center"/>
    </xf>
    <xf numFmtId="38" fontId="33" fillId="0" borderId="67" xfId="4" applyFont="1" applyFill="1" applyBorder="1" applyAlignment="1">
      <alignment horizontal="center" vertical="center" wrapText="1"/>
    </xf>
    <xf numFmtId="38" fontId="33" fillId="0" borderId="68" xfId="4" applyFont="1" applyFill="1" applyBorder="1" applyAlignment="1">
      <alignment horizontal="center" vertical="center" wrapText="1"/>
    </xf>
    <xf numFmtId="38" fontId="33" fillId="0" borderId="57" xfId="4" applyFont="1" applyFill="1" applyBorder="1" applyAlignment="1" applyProtection="1">
      <alignment horizontal="center" vertical="center"/>
      <protection locked="0"/>
    </xf>
    <xf numFmtId="38" fontId="33" fillId="0" borderId="51" xfId="4" applyFont="1" applyFill="1" applyBorder="1" applyAlignment="1" applyProtection="1">
      <alignment vertical="center" wrapText="1"/>
      <protection locked="0"/>
    </xf>
    <xf numFmtId="38" fontId="33" fillId="0" borderId="32" xfId="4" applyFont="1" applyFill="1" applyBorder="1" applyAlignment="1" applyProtection="1">
      <alignment vertical="center" wrapText="1"/>
      <protection locked="0"/>
    </xf>
    <xf numFmtId="38" fontId="33" fillId="0" borderId="59" xfId="4" applyFont="1" applyFill="1" applyBorder="1" applyAlignment="1">
      <alignment horizontal="center" vertical="center"/>
    </xf>
    <xf numFmtId="38" fontId="33" fillId="0" borderId="4" xfId="4" applyFont="1" applyFill="1" applyBorder="1"/>
    <xf numFmtId="38" fontId="33" fillId="0" borderId="33" xfId="4" applyFont="1" applyFill="1" applyBorder="1"/>
    <xf numFmtId="38" fontId="33" fillId="0" borderId="47" xfId="4" applyFont="1" applyFill="1" applyBorder="1"/>
    <xf numFmtId="38" fontId="33" fillId="0" borderId="57" xfId="4" applyFont="1" applyFill="1" applyBorder="1" applyAlignment="1">
      <alignment horizontal="center" vertical="center" wrapText="1"/>
    </xf>
    <xf numFmtId="38" fontId="33" fillId="0" borderId="31" xfId="4" applyFont="1" applyFill="1" applyBorder="1"/>
    <xf numFmtId="38" fontId="33" fillId="0" borderId="39" xfId="4" applyFont="1" applyFill="1" applyBorder="1" applyAlignment="1">
      <alignment horizontal="center" vertical="center" textRotation="255"/>
    </xf>
    <xf numFmtId="38" fontId="33" fillId="0" borderId="4" xfId="4" applyFont="1" applyFill="1" applyBorder="1" applyAlignment="1">
      <alignment horizontal="center" vertical="center"/>
    </xf>
    <xf numFmtId="38" fontId="33" fillId="0" borderId="33" xfId="4" applyFont="1" applyFill="1" applyBorder="1" applyAlignment="1">
      <alignment horizontal="center" vertical="center"/>
    </xf>
    <xf numFmtId="38" fontId="33" fillId="0" borderId="47" xfId="4" applyFont="1" applyFill="1" applyBorder="1" applyAlignment="1">
      <alignment horizontal="center" vertical="center"/>
    </xf>
    <xf numFmtId="38" fontId="30" fillId="0" borderId="88" xfId="4" applyFont="1" applyFill="1" applyBorder="1" applyAlignment="1">
      <alignment horizontal="center" vertical="center"/>
    </xf>
    <xf numFmtId="38" fontId="30" fillId="0" borderId="46" xfId="4" applyFont="1" applyFill="1" applyBorder="1" applyAlignment="1">
      <alignment horizontal="center" vertical="center"/>
    </xf>
    <xf numFmtId="38" fontId="33" fillId="0" borderId="53" xfId="4" applyFont="1" applyFill="1" applyBorder="1" applyAlignment="1">
      <alignment horizontal="center" vertical="center"/>
    </xf>
    <xf numFmtId="38" fontId="33" fillId="0" borderId="54" xfId="4" applyFont="1" applyFill="1" applyBorder="1" applyAlignment="1">
      <alignment horizontal="center" vertical="center"/>
    </xf>
    <xf numFmtId="38" fontId="30" fillId="0" borderId="90" xfId="4" applyFont="1" applyFill="1" applyBorder="1" applyAlignment="1">
      <alignment horizontal="center" vertical="center"/>
    </xf>
    <xf numFmtId="38" fontId="33" fillId="0" borderId="103" xfId="4" applyFont="1" applyFill="1" applyBorder="1" applyAlignment="1" applyProtection="1">
      <alignment vertical="center" shrinkToFit="1"/>
      <protection locked="0"/>
    </xf>
    <xf numFmtId="38" fontId="33" fillId="0" borderId="38" xfId="4" applyFont="1" applyFill="1" applyBorder="1" applyAlignment="1" applyProtection="1">
      <alignment vertical="center" shrinkToFit="1"/>
      <protection locked="0"/>
    </xf>
    <xf numFmtId="38" fontId="33" fillId="0" borderId="53" xfId="4" applyFont="1" applyFill="1" applyBorder="1" applyAlignment="1">
      <alignment horizontal="center" vertical="center" wrapText="1"/>
    </xf>
    <xf numFmtId="38" fontId="33" fillId="0" borderId="54" xfId="4" applyFont="1" applyFill="1" applyBorder="1" applyAlignment="1">
      <alignment horizontal="center" vertical="center" wrapText="1"/>
    </xf>
    <xf numFmtId="38" fontId="33" fillId="0" borderId="33" xfId="4" applyFont="1" applyFill="1" applyBorder="1" applyAlignment="1">
      <alignment horizontal="center" vertical="center" wrapText="1"/>
    </xf>
    <xf numFmtId="38" fontId="33" fillId="0" borderId="47" xfId="4" applyFont="1" applyFill="1" applyBorder="1" applyAlignment="1">
      <alignment horizontal="center" vertical="center" wrapText="1"/>
    </xf>
    <xf numFmtId="38" fontId="33" fillId="0" borderId="90" xfId="4" applyFont="1" applyFill="1" applyBorder="1" applyAlignment="1">
      <alignment horizontal="center" vertical="center" wrapText="1"/>
    </xf>
    <xf numFmtId="38" fontId="33" fillId="0" borderId="46" xfId="4" applyFont="1" applyFill="1" applyBorder="1" applyAlignment="1">
      <alignment horizontal="center" vertical="center" wrapText="1"/>
    </xf>
    <xf numFmtId="0" fontId="33" fillId="0" borderId="44" xfId="1" applyFont="1" applyFill="1" applyBorder="1" applyAlignment="1">
      <alignment horizontal="center" vertical="center" shrinkToFit="1"/>
    </xf>
    <xf numFmtId="0" fontId="33" fillId="0" borderId="48" xfId="1" applyFont="1" applyFill="1" applyBorder="1" applyAlignment="1">
      <alignment horizontal="center" vertical="center" shrinkToFit="1"/>
    </xf>
    <xf numFmtId="0" fontId="33" fillId="0" borderId="26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center" vertical="center" wrapText="1"/>
    </xf>
    <xf numFmtId="0" fontId="33" fillId="0" borderId="7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28" fillId="0" borderId="0" xfId="1" applyFont="1" applyFill="1" applyAlignment="1">
      <alignment horizontal="center" vertical="center"/>
    </xf>
    <xf numFmtId="0" fontId="33" fillId="0" borderId="81" xfId="1" applyFont="1" applyFill="1" applyBorder="1" applyAlignment="1">
      <alignment horizontal="center" vertical="center" wrapText="1"/>
    </xf>
    <xf numFmtId="0" fontId="33" fillId="0" borderId="60" xfId="1" applyFont="1" applyFill="1" applyBorder="1" applyAlignment="1">
      <alignment horizontal="center" vertical="center" wrapText="1"/>
    </xf>
    <xf numFmtId="0" fontId="33" fillId="0" borderId="67" xfId="1" applyFont="1" applyFill="1" applyBorder="1" applyAlignment="1">
      <alignment horizontal="center" vertical="center" wrapText="1"/>
    </xf>
    <xf numFmtId="0" fontId="33" fillId="0" borderId="68" xfId="1" applyFont="1" applyFill="1" applyBorder="1" applyAlignment="1">
      <alignment horizontal="center" vertical="center" wrapText="1"/>
    </xf>
    <xf numFmtId="0" fontId="33" fillId="0" borderId="59" xfId="1" applyFont="1" applyFill="1" applyBorder="1" applyAlignment="1">
      <alignment horizontal="center" vertical="center"/>
    </xf>
    <xf numFmtId="0" fontId="33" fillId="0" borderId="88" xfId="1" applyFont="1" applyFill="1" applyBorder="1" applyAlignment="1">
      <alignment horizontal="center" vertical="center"/>
    </xf>
    <xf numFmtId="0" fontId="33" fillId="0" borderId="33" xfId="1" applyFont="1" applyFill="1" applyBorder="1" applyAlignment="1">
      <alignment horizontal="center" vertical="center"/>
    </xf>
    <xf numFmtId="0" fontId="33" fillId="0" borderId="46" xfId="1" applyFont="1" applyFill="1" applyBorder="1" applyAlignment="1">
      <alignment horizontal="center" vertical="center"/>
    </xf>
    <xf numFmtId="0" fontId="31" fillId="0" borderId="26" xfId="1" applyFont="1" applyFill="1" applyBorder="1" applyAlignment="1">
      <alignment horizontal="center" vertical="center" wrapText="1"/>
    </xf>
    <xf numFmtId="0" fontId="31" fillId="0" borderId="13" xfId="1" applyFont="1" applyFill="1" applyBorder="1" applyAlignment="1">
      <alignment horizontal="center" vertical="center" wrapText="1"/>
    </xf>
    <xf numFmtId="0" fontId="33" fillId="0" borderId="6" xfId="1" applyFont="1" applyFill="1" applyBorder="1" applyAlignment="1">
      <alignment horizontal="center" vertical="center" wrapText="1"/>
    </xf>
    <xf numFmtId="0" fontId="33" fillId="0" borderId="59" xfId="1" applyFont="1" applyFill="1" applyBorder="1" applyAlignment="1">
      <alignment horizontal="center" vertical="center" textRotation="255"/>
    </xf>
    <xf numFmtId="0" fontId="33" fillId="0" borderId="33" xfId="1" applyFont="1" applyFill="1" applyBorder="1" applyAlignment="1">
      <alignment horizontal="center" vertical="center" textRotation="255"/>
    </xf>
    <xf numFmtId="0" fontId="33" fillId="0" borderId="26" xfId="1" applyFont="1" applyFill="1" applyBorder="1" applyAlignment="1">
      <alignment horizontal="center" vertical="center" textRotation="255"/>
    </xf>
    <xf numFmtId="0" fontId="33" fillId="0" borderId="20" xfId="1" applyFont="1" applyFill="1" applyBorder="1" applyAlignment="1">
      <alignment horizontal="center" vertical="center" textRotation="255"/>
    </xf>
    <xf numFmtId="0" fontId="33" fillId="0" borderId="13" xfId="1" applyFont="1" applyFill="1" applyBorder="1" applyAlignment="1">
      <alignment horizontal="center" vertical="center" textRotation="255"/>
    </xf>
    <xf numFmtId="0" fontId="33" fillId="0" borderId="81" xfId="1" applyFont="1" applyFill="1" applyBorder="1" applyAlignment="1">
      <alignment horizontal="center" vertical="center"/>
    </xf>
    <xf numFmtId="0" fontId="33" fillId="0" borderId="60" xfId="1" applyFont="1" applyFill="1" applyBorder="1" applyAlignment="1">
      <alignment horizontal="center" vertical="center"/>
    </xf>
    <xf numFmtId="0" fontId="33" fillId="0" borderId="79" xfId="1" applyFont="1" applyFill="1" applyBorder="1" applyAlignment="1">
      <alignment horizontal="center" vertical="center" wrapText="1"/>
    </xf>
    <xf numFmtId="0" fontId="33" fillId="0" borderId="67" xfId="1" applyFont="1" applyFill="1" applyBorder="1" applyAlignment="1">
      <alignment horizontal="center" vertical="center" shrinkToFit="1"/>
    </xf>
    <xf numFmtId="0" fontId="33" fillId="0" borderId="79" xfId="1" applyFont="1" applyFill="1" applyBorder="1" applyAlignment="1">
      <alignment horizontal="center" vertical="center" shrinkToFit="1"/>
    </xf>
    <xf numFmtId="0" fontId="33" fillId="0" borderId="65" xfId="1" applyFont="1" applyFill="1" applyBorder="1" applyAlignment="1">
      <alignment horizontal="center" vertical="center" shrinkToFit="1"/>
    </xf>
    <xf numFmtId="0" fontId="33" fillId="0" borderId="80" xfId="1" applyFont="1" applyFill="1" applyBorder="1" applyAlignment="1">
      <alignment horizontal="center" vertical="center" shrinkToFit="1"/>
    </xf>
    <xf numFmtId="0" fontId="33" fillId="0" borderId="20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176" fontId="33" fillId="0" borderId="30" xfId="1" applyNumberFormat="1" applyFont="1" applyFill="1" applyBorder="1" applyAlignment="1" applyProtection="1">
      <alignment vertical="center" wrapText="1"/>
    </xf>
    <xf numFmtId="176" fontId="33" fillId="0" borderId="100" xfId="1" applyNumberFormat="1" applyFont="1" applyFill="1" applyBorder="1" applyAlignment="1" applyProtection="1">
      <alignment vertical="center" wrapText="1"/>
    </xf>
    <xf numFmtId="176" fontId="33" fillId="0" borderId="29" xfId="1" applyNumberFormat="1" applyFont="1" applyFill="1" applyBorder="1" applyAlignment="1" applyProtection="1">
      <alignment vertical="center" wrapText="1"/>
    </xf>
    <xf numFmtId="176" fontId="33" fillId="0" borderId="20" xfId="1" applyNumberFormat="1" applyFont="1" applyBorder="1" applyAlignment="1" applyProtection="1">
      <alignment vertical="center" wrapText="1"/>
    </xf>
    <xf numFmtId="176" fontId="33" fillId="0" borderId="39" xfId="1" applyNumberFormat="1" applyFont="1" applyBorder="1" applyAlignment="1" applyProtection="1">
      <alignment vertical="center"/>
    </xf>
    <xf numFmtId="176" fontId="33" fillId="0" borderId="20" xfId="1" applyNumberFormat="1" applyFont="1" applyFill="1" applyBorder="1" applyAlignment="1" applyProtection="1">
      <alignment vertical="center" wrapText="1"/>
    </xf>
    <xf numFmtId="176" fontId="33" fillId="0" borderId="39" xfId="1" applyNumberFormat="1" applyFont="1" applyFill="1" applyBorder="1" applyAlignment="1" applyProtection="1">
      <alignment vertical="center"/>
    </xf>
    <xf numFmtId="176" fontId="33" fillId="0" borderId="52" xfId="1" applyNumberFormat="1" applyFont="1" applyFill="1" applyBorder="1" applyAlignment="1" applyProtection="1">
      <alignment horizontal="left" vertical="center" wrapText="1"/>
    </xf>
    <xf numFmtId="176" fontId="33" fillId="0" borderId="39" xfId="1" applyNumberFormat="1" applyFont="1" applyFill="1" applyBorder="1" applyAlignment="1" applyProtection="1">
      <alignment horizontal="left" vertical="center"/>
    </xf>
    <xf numFmtId="176" fontId="33" fillId="0" borderId="49" xfId="1" applyNumberFormat="1" applyFont="1" applyFill="1" applyBorder="1" applyAlignment="1" applyProtection="1">
      <alignment vertical="center"/>
    </xf>
    <xf numFmtId="0" fontId="31" fillId="0" borderId="47" xfId="1" applyFont="1" applyBorder="1" applyAlignment="1">
      <alignment horizontal="right"/>
    </xf>
  </cellXfs>
  <cellStyles count="6">
    <cellStyle name="パーセント 2" xfId="5" xr:uid="{00000000-0005-0000-0000-000000000000}"/>
    <cellStyle name="桁区切り 2 2" xfId="4" xr:uid="{00000000-0005-0000-0000-000001000000}"/>
    <cellStyle name="桁区切り 6" xfId="3" xr:uid="{00000000-0005-0000-0000-000002000000}"/>
    <cellStyle name="標準" xfId="0" builtinId="0"/>
    <cellStyle name="標準 2" xfId="1" xr:uid="{00000000-0005-0000-0000-000004000000}"/>
    <cellStyle name="標準 2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69850</xdr:colOff>
      <xdr:row>5</xdr:row>
      <xdr:rowOff>0</xdr:rowOff>
    </xdr:from>
    <xdr:to>
      <xdr:col>27</xdr:col>
      <xdr:colOff>527050</xdr:colOff>
      <xdr:row>5</xdr:row>
      <xdr:rowOff>0</xdr:rowOff>
    </xdr:to>
    <xdr:sp macro="" textlink="">
      <xdr:nvSpPr>
        <xdr:cNvPr id="2" name="Text Box 6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157450" y="876300"/>
          <a:ext cx="457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※★1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41648</xdr:colOff>
      <xdr:row>54</xdr:row>
      <xdr:rowOff>110578</xdr:rowOff>
    </xdr:from>
    <xdr:to>
      <xdr:col>19</xdr:col>
      <xdr:colOff>660770</xdr:colOff>
      <xdr:row>57</xdr:row>
      <xdr:rowOff>259256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670298" y="9914978"/>
          <a:ext cx="11903072" cy="599528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一円未満は切り捨てること。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物価変動及び消費税を除いた金額を記入すること。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運営固定費には、ごみ処理量の変動に応じて変動しない費用を記載すること。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保険料、履行保証料等は本欄に記載すること。なお、保険については何を対象とした保険か分かるように記載すること。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（量）の項目は、単位に置き換えること。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記入欄が足りない場合は、適宜追加すること。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53</xdr:row>
      <xdr:rowOff>107950</xdr:rowOff>
    </xdr:from>
    <xdr:to>
      <xdr:col>21</xdr:col>
      <xdr:colOff>469900</xdr:colOff>
      <xdr:row>59</xdr:row>
      <xdr:rowOff>117475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276350" y="10179050"/>
          <a:ext cx="12395200" cy="10001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一円未満は切り捨てること。ただし、表示は千円単位とする。（したがって、小数点第三位まで入力し、表示は小数点第一位を四捨五入すること。）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物価変動及び消費税を除いた金額を記入すること。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法人税等（法人税、事業税、住民税）は、実際に納付する年度が所得算定の年度と異なる場合でも、所得算定の年度に納付するものとして計上すること。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可能な範囲で詳細に記載し、記入欄が足りない場合は、適宜追加すること。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</xdr:colOff>
      <xdr:row>38</xdr:row>
      <xdr:rowOff>39779</xdr:rowOff>
    </xdr:from>
    <xdr:to>
      <xdr:col>20</xdr:col>
      <xdr:colOff>154832</xdr:colOff>
      <xdr:row>42</xdr:row>
      <xdr:rowOff>74517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00212" y="7859804"/>
          <a:ext cx="12956245" cy="758638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一円未満は切り捨てること。ただし、表示は千円単位とする。（したがって、小数点第三位まで入力し、表示は小数点第一位を四捨五入すること。）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物価変動及び消費税を除いた金額を記入すること。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可能な範囲で詳細に記載し，記入欄が足りない場合は，適宜追加すること。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GridLines="0" view="pageBreakPreview" zoomScaleNormal="100" zoomScaleSheetLayoutView="100" workbookViewId="0">
      <selection activeCell="F8" sqref="F8"/>
    </sheetView>
  </sheetViews>
  <sheetFormatPr defaultColWidth="8.75" defaultRowHeight="13.5" x14ac:dyDescent="0.15"/>
  <cols>
    <col min="1" max="1" width="2.875" style="1" customWidth="1"/>
    <col min="2" max="2" width="16.25" style="1" customWidth="1"/>
    <col min="3" max="3" width="71.625" style="1" customWidth="1"/>
    <col min="4" max="4" width="3" style="1" customWidth="1"/>
    <col min="5" max="16384" width="8.75" style="1"/>
  </cols>
  <sheetData>
    <row r="1" spans="1:3" ht="27.75" customHeight="1" x14ac:dyDescent="0.15">
      <c r="A1" s="34"/>
      <c r="B1" s="558" t="s">
        <v>257</v>
      </c>
      <c r="C1" s="558"/>
    </row>
    <row r="2" spans="1:3" ht="27.2" customHeight="1" thickBot="1" x14ac:dyDescent="0.2">
      <c r="A2" s="34"/>
      <c r="B2" s="35" t="s">
        <v>7</v>
      </c>
      <c r="C2" s="35" t="s">
        <v>6</v>
      </c>
    </row>
    <row r="3" spans="1:3" ht="27.2" customHeight="1" thickTop="1" x14ac:dyDescent="0.15">
      <c r="A3" s="34"/>
      <c r="B3" s="36" t="s">
        <v>161</v>
      </c>
      <c r="C3" s="37" t="s">
        <v>5</v>
      </c>
    </row>
    <row r="4" spans="1:3" ht="27.2" customHeight="1" x14ac:dyDescent="0.15">
      <c r="A4" s="34"/>
      <c r="B4" s="38" t="s">
        <v>162</v>
      </c>
      <c r="C4" s="39" t="s">
        <v>248</v>
      </c>
    </row>
    <row r="5" spans="1:3" ht="27.2" customHeight="1" x14ac:dyDescent="0.15">
      <c r="A5" s="34"/>
      <c r="B5" s="38" t="s">
        <v>163</v>
      </c>
      <c r="C5" s="39" t="s">
        <v>171</v>
      </c>
    </row>
    <row r="6" spans="1:3" ht="27.2" customHeight="1" x14ac:dyDescent="0.15">
      <c r="A6" s="34"/>
      <c r="B6" s="38" t="s">
        <v>164</v>
      </c>
      <c r="C6" s="39" t="s">
        <v>273</v>
      </c>
    </row>
    <row r="7" spans="1:3" ht="27.2" customHeight="1" x14ac:dyDescent="0.15">
      <c r="A7" s="34"/>
      <c r="B7" s="38" t="s">
        <v>165</v>
      </c>
      <c r="C7" s="39" t="s">
        <v>274</v>
      </c>
    </row>
    <row r="8" spans="1:3" ht="27.2" customHeight="1" x14ac:dyDescent="0.15">
      <c r="A8" s="34"/>
      <c r="B8" s="38" t="s">
        <v>166</v>
      </c>
      <c r="C8" s="39" t="s">
        <v>4</v>
      </c>
    </row>
    <row r="9" spans="1:3" ht="27.2" customHeight="1" x14ac:dyDescent="0.15">
      <c r="A9" s="34"/>
      <c r="B9" s="38" t="s">
        <v>167</v>
      </c>
      <c r="C9" s="39" t="s">
        <v>3</v>
      </c>
    </row>
    <row r="10" spans="1:3" ht="27.2" customHeight="1" x14ac:dyDescent="0.15">
      <c r="A10" s="34"/>
      <c r="B10" s="38" t="s">
        <v>168</v>
      </c>
      <c r="C10" s="39" t="s">
        <v>2</v>
      </c>
    </row>
    <row r="11" spans="1:3" ht="27.2" customHeight="1" x14ac:dyDescent="0.15">
      <c r="A11" s="34"/>
      <c r="B11" s="38" t="s">
        <v>169</v>
      </c>
      <c r="C11" s="39" t="s">
        <v>1</v>
      </c>
    </row>
    <row r="12" spans="1:3" ht="27.2" customHeight="1" x14ac:dyDescent="0.15">
      <c r="A12" s="34"/>
      <c r="B12" s="38" t="s">
        <v>170</v>
      </c>
      <c r="C12" s="39" t="s">
        <v>178</v>
      </c>
    </row>
    <row r="13" spans="1:3" ht="27.2" customHeight="1" x14ac:dyDescent="0.15">
      <c r="A13" s="34"/>
      <c r="B13" s="38" t="s">
        <v>252</v>
      </c>
      <c r="C13" s="39" t="s">
        <v>251</v>
      </c>
    </row>
    <row r="14" spans="1:3" ht="27.2" customHeight="1" x14ac:dyDescent="0.15">
      <c r="A14" s="34"/>
      <c r="B14" s="38" t="s">
        <v>253</v>
      </c>
      <c r="C14" s="39" t="s">
        <v>0</v>
      </c>
    </row>
    <row r="15" spans="1:3" ht="27.2" customHeight="1" x14ac:dyDescent="0.15">
      <c r="A15" s="34"/>
      <c r="B15" s="38" t="s">
        <v>254</v>
      </c>
      <c r="C15" s="39" t="s">
        <v>181</v>
      </c>
    </row>
  </sheetData>
  <mergeCells count="1">
    <mergeCell ref="B1:C1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N39"/>
  <sheetViews>
    <sheetView showGridLines="0" view="pageBreakPreview" topLeftCell="A22" zoomScale="80" zoomScaleNormal="85" zoomScaleSheetLayoutView="80" workbookViewId="0">
      <selection activeCell="F8" sqref="F8"/>
    </sheetView>
  </sheetViews>
  <sheetFormatPr defaultColWidth="9" defaultRowHeight="30" customHeight="1" x14ac:dyDescent="0.15"/>
  <cols>
    <col min="1" max="1" width="2.625" style="29" customWidth="1"/>
    <col min="2" max="2" width="4.625" style="31" customWidth="1"/>
    <col min="3" max="3" width="23.625" style="31" customWidth="1"/>
    <col min="4" max="4" width="8.625" style="31" customWidth="1"/>
    <col min="5" max="24" width="9.125" style="29" customWidth="1"/>
    <col min="25" max="25" width="11.125" style="29" customWidth="1"/>
    <col min="26" max="16384" width="9" style="29"/>
  </cols>
  <sheetData>
    <row r="1" spans="2:25" s="231" customFormat="1" ht="30" customHeight="1" x14ac:dyDescent="0.15">
      <c r="B1" s="707" t="s">
        <v>176</v>
      </c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  <c r="Y1" s="707"/>
    </row>
    <row r="2" spans="2:25" s="231" customFormat="1" ht="11.1" customHeight="1" x14ac:dyDescent="0.15">
      <c r="B2" s="232"/>
      <c r="C2" s="233"/>
      <c r="D2" s="234"/>
      <c r="W2" s="235"/>
      <c r="X2" s="235"/>
      <c r="Y2" s="236" t="s">
        <v>93</v>
      </c>
    </row>
    <row r="3" spans="2:25" s="237" customFormat="1" ht="20.100000000000001" customHeight="1" x14ac:dyDescent="0.15">
      <c r="B3" s="712" t="s">
        <v>45</v>
      </c>
      <c r="C3" s="713"/>
      <c r="D3" s="724" t="s">
        <v>118</v>
      </c>
      <c r="E3" s="710" t="s">
        <v>101</v>
      </c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26"/>
    </row>
    <row r="4" spans="2:25" s="247" customFormat="1" ht="30" customHeight="1" x14ac:dyDescent="0.15">
      <c r="B4" s="714"/>
      <c r="C4" s="715"/>
      <c r="D4" s="725"/>
      <c r="E4" s="274" t="s">
        <v>209</v>
      </c>
      <c r="F4" s="274" t="s">
        <v>210</v>
      </c>
      <c r="G4" s="274" t="s">
        <v>211</v>
      </c>
      <c r="H4" s="274" t="s">
        <v>212</v>
      </c>
      <c r="I4" s="274" t="s">
        <v>213</v>
      </c>
      <c r="J4" s="274" t="s">
        <v>214</v>
      </c>
      <c r="K4" s="274" t="s">
        <v>215</v>
      </c>
      <c r="L4" s="274" t="s">
        <v>216</v>
      </c>
      <c r="M4" s="274" t="s">
        <v>217</v>
      </c>
      <c r="N4" s="274" t="s">
        <v>218</v>
      </c>
      <c r="O4" s="274" t="s">
        <v>219</v>
      </c>
      <c r="P4" s="274" t="s">
        <v>220</v>
      </c>
      <c r="Q4" s="274" t="s">
        <v>221</v>
      </c>
      <c r="R4" s="274" t="s">
        <v>222</v>
      </c>
      <c r="S4" s="274" t="s">
        <v>223</v>
      </c>
      <c r="T4" s="274" t="s">
        <v>224</v>
      </c>
      <c r="U4" s="274" t="s">
        <v>225</v>
      </c>
      <c r="V4" s="274" t="s">
        <v>226</v>
      </c>
      <c r="W4" s="274" t="s">
        <v>227</v>
      </c>
      <c r="X4" s="274" t="s">
        <v>228</v>
      </c>
      <c r="Y4" s="284" t="s">
        <v>14</v>
      </c>
    </row>
    <row r="5" spans="2:25" s="237" customFormat="1" ht="26.1" customHeight="1" x14ac:dyDescent="0.15">
      <c r="B5" s="721" t="s">
        <v>117</v>
      </c>
      <c r="C5" s="285"/>
      <c r="D5" s="286"/>
      <c r="E5" s="287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9">
        <f>SUM(E5:X5)</f>
        <v>0</v>
      </c>
    </row>
    <row r="6" spans="2:25" s="237" customFormat="1" ht="26.1" customHeight="1" x14ac:dyDescent="0.15">
      <c r="B6" s="722"/>
      <c r="C6" s="290"/>
      <c r="D6" s="291"/>
      <c r="E6" s="292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4">
        <f>SUM(E6:X6)</f>
        <v>0</v>
      </c>
    </row>
    <row r="7" spans="2:25" s="237" customFormat="1" ht="26.1" customHeight="1" x14ac:dyDescent="0.15">
      <c r="B7" s="722"/>
      <c r="C7" s="290"/>
      <c r="D7" s="291"/>
      <c r="E7" s="292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4"/>
    </row>
    <row r="8" spans="2:25" s="237" customFormat="1" ht="26.1" customHeight="1" x14ac:dyDescent="0.15">
      <c r="B8" s="722"/>
      <c r="C8" s="290"/>
      <c r="D8" s="291"/>
      <c r="E8" s="292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4">
        <f>SUM(E8:X8)</f>
        <v>0</v>
      </c>
    </row>
    <row r="9" spans="2:25" s="237" customFormat="1" ht="26.1" customHeight="1" x14ac:dyDescent="0.15">
      <c r="B9" s="722"/>
      <c r="C9" s="295"/>
      <c r="D9" s="291"/>
      <c r="E9" s="292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4">
        <f>SUM(E9:X9)</f>
        <v>0</v>
      </c>
    </row>
    <row r="10" spans="2:25" s="237" customFormat="1" ht="26.1" customHeight="1" x14ac:dyDescent="0.15">
      <c r="B10" s="722"/>
      <c r="C10" s="295"/>
      <c r="D10" s="291"/>
      <c r="E10" s="292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4">
        <f>SUM(E10:X10)</f>
        <v>0</v>
      </c>
    </row>
    <row r="11" spans="2:25" s="237" customFormat="1" ht="26.1" customHeight="1" x14ac:dyDescent="0.15">
      <c r="B11" s="722"/>
      <c r="C11" s="295"/>
      <c r="D11" s="291"/>
      <c r="E11" s="292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4"/>
    </row>
    <row r="12" spans="2:25" s="237" customFormat="1" ht="26.1" customHeight="1" x14ac:dyDescent="0.15">
      <c r="B12" s="722"/>
      <c r="C12" s="295"/>
      <c r="D12" s="291"/>
      <c r="E12" s="292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4">
        <f>SUM(E12:X12)</f>
        <v>0</v>
      </c>
    </row>
    <row r="13" spans="2:25" s="237" customFormat="1" ht="26.1" customHeight="1" x14ac:dyDescent="0.15">
      <c r="B13" s="722"/>
      <c r="C13" s="295"/>
      <c r="D13" s="291"/>
      <c r="E13" s="292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4">
        <f>SUM(E13:X13)</f>
        <v>0</v>
      </c>
    </row>
    <row r="14" spans="2:25" s="237" customFormat="1" ht="26.1" customHeight="1" x14ac:dyDescent="0.15">
      <c r="B14" s="723"/>
      <c r="C14" s="295"/>
      <c r="D14" s="291"/>
      <c r="E14" s="292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4">
        <f>SUM(E14:X14)</f>
        <v>0</v>
      </c>
    </row>
    <row r="15" spans="2:25" s="237" customFormat="1" ht="26.1" customHeight="1" x14ac:dyDescent="0.15">
      <c r="B15" s="611" t="s">
        <v>82</v>
      </c>
      <c r="C15" s="612"/>
      <c r="D15" s="296"/>
      <c r="E15" s="297">
        <f t="shared" ref="E15:W15" si="0">SUM(E5:E14)</f>
        <v>0</v>
      </c>
      <c r="F15" s="298">
        <f t="shared" si="0"/>
        <v>0</v>
      </c>
      <c r="G15" s="298">
        <f t="shared" si="0"/>
        <v>0</v>
      </c>
      <c r="H15" s="298">
        <f t="shared" si="0"/>
        <v>0</v>
      </c>
      <c r="I15" s="298">
        <f t="shared" si="0"/>
        <v>0</v>
      </c>
      <c r="J15" s="298">
        <f t="shared" si="0"/>
        <v>0</v>
      </c>
      <c r="K15" s="298">
        <f t="shared" si="0"/>
        <v>0</v>
      </c>
      <c r="L15" s="298">
        <f t="shared" si="0"/>
        <v>0</v>
      </c>
      <c r="M15" s="298">
        <f t="shared" si="0"/>
        <v>0</v>
      </c>
      <c r="N15" s="298">
        <f t="shared" si="0"/>
        <v>0</v>
      </c>
      <c r="O15" s="298">
        <f t="shared" si="0"/>
        <v>0</v>
      </c>
      <c r="P15" s="298">
        <f t="shared" si="0"/>
        <v>0</v>
      </c>
      <c r="Q15" s="298">
        <f t="shared" si="0"/>
        <v>0</v>
      </c>
      <c r="R15" s="298">
        <f t="shared" si="0"/>
        <v>0</v>
      </c>
      <c r="S15" s="298">
        <f t="shared" si="0"/>
        <v>0</v>
      </c>
      <c r="T15" s="298">
        <f t="shared" si="0"/>
        <v>0</v>
      </c>
      <c r="U15" s="298">
        <f t="shared" si="0"/>
        <v>0</v>
      </c>
      <c r="V15" s="298">
        <f t="shared" si="0"/>
        <v>0</v>
      </c>
      <c r="W15" s="298">
        <f t="shared" si="0"/>
        <v>0</v>
      </c>
      <c r="X15" s="298">
        <f t="shared" ref="X15" si="1">SUM(X5:X14)</f>
        <v>0</v>
      </c>
      <c r="Y15" s="299">
        <f>SUM(Y5:Y14)</f>
        <v>0</v>
      </c>
    </row>
    <row r="16" spans="2:25" s="237" customFormat="1" ht="26.1" customHeight="1" x14ac:dyDescent="0.15">
      <c r="B16" s="721" t="s">
        <v>116</v>
      </c>
      <c r="C16" s="300"/>
      <c r="D16" s="301" t="s">
        <v>114</v>
      </c>
      <c r="E16" s="302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4">
        <f t="shared" ref="Y16:Y24" si="2">SUM(E16:X16)</f>
        <v>0</v>
      </c>
    </row>
    <row r="17" spans="2:40" s="237" customFormat="1" ht="26.1" customHeight="1" x14ac:dyDescent="0.15">
      <c r="B17" s="722"/>
      <c r="C17" s="300"/>
      <c r="D17" s="305" t="s">
        <v>114</v>
      </c>
      <c r="E17" s="292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4">
        <f t="shared" si="2"/>
        <v>0</v>
      </c>
    </row>
    <row r="18" spans="2:40" s="237" customFormat="1" ht="26.1" customHeight="1" x14ac:dyDescent="0.15">
      <c r="B18" s="722"/>
      <c r="C18" s="300"/>
      <c r="D18" s="305" t="s">
        <v>114</v>
      </c>
      <c r="E18" s="292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4">
        <f t="shared" si="2"/>
        <v>0</v>
      </c>
    </row>
    <row r="19" spans="2:40" s="237" customFormat="1" ht="26.1" customHeight="1" x14ac:dyDescent="0.15">
      <c r="B19" s="722"/>
      <c r="C19" s="300"/>
      <c r="D19" s="305" t="s">
        <v>114</v>
      </c>
      <c r="E19" s="292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4">
        <f t="shared" si="2"/>
        <v>0</v>
      </c>
    </row>
    <row r="20" spans="2:40" s="237" customFormat="1" ht="26.1" customHeight="1" x14ac:dyDescent="0.15">
      <c r="B20" s="722"/>
      <c r="C20" s="300"/>
      <c r="D20" s="305" t="s">
        <v>114</v>
      </c>
      <c r="E20" s="292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4">
        <f t="shared" si="2"/>
        <v>0</v>
      </c>
    </row>
    <row r="21" spans="2:40" s="237" customFormat="1" ht="26.1" customHeight="1" x14ac:dyDescent="0.15">
      <c r="B21" s="722"/>
      <c r="C21" s="300"/>
      <c r="D21" s="305" t="s">
        <v>114</v>
      </c>
      <c r="E21" s="292"/>
      <c r="F21" s="293"/>
      <c r="G21" s="293" t="s">
        <v>115</v>
      </c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4">
        <f t="shared" si="2"/>
        <v>0</v>
      </c>
    </row>
    <row r="22" spans="2:40" s="237" customFormat="1" ht="26.1" customHeight="1" x14ac:dyDescent="0.15">
      <c r="B22" s="722"/>
      <c r="C22" s="300"/>
      <c r="D22" s="305" t="s">
        <v>114</v>
      </c>
      <c r="E22" s="292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4">
        <f t="shared" si="2"/>
        <v>0</v>
      </c>
    </row>
    <row r="23" spans="2:40" s="237" customFormat="1" ht="26.1" customHeight="1" x14ac:dyDescent="0.15">
      <c r="B23" s="722"/>
      <c r="C23" s="300"/>
      <c r="D23" s="305" t="s">
        <v>114</v>
      </c>
      <c r="E23" s="292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4">
        <f t="shared" si="2"/>
        <v>0</v>
      </c>
    </row>
    <row r="24" spans="2:40" s="237" customFormat="1" ht="26.1" customHeight="1" x14ac:dyDescent="0.15">
      <c r="B24" s="723"/>
      <c r="C24" s="300"/>
      <c r="D24" s="305" t="s">
        <v>114</v>
      </c>
      <c r="E24" s="292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4">
        <f t="shared" si="2"/>
        <v>0</v>
      </c>
    </row>
    <row r="25" spans="2:40" s="237" customFormat="1" ht="26.1" customHeight="1" x14ac:dyDescent="0.15">
      <c r="B25" s="705" t="s">
        <v>82</v>
      </c>
      <c r="C25" s="718"/>
      <c r="D25" s="306"/>
      <c r="E25" s="297">
        <f t="shared" ref="E25:W25" si="3">SUM(E16:E24)</f>
        <v>0</v>
      </c>
      <c r="F25" s="298">
        <f t="shared" si="3"/>
        <v>0</v>
      </c>
      <c r="G25" s="298">
        <f t="shared" si="3"/>
        <v>0</v>
      </c>
      <c r="H25" s="298">
        <f t="shared" si="3"/>
        <v>0</v>
      </c>
      <c r="I25" s="298">
        <f t="shared" si="3"/>
        <v>0</v>
      </c>
      <c r="J25" s="298">
        <f t="shared" si="3"/>
        <v>0</v>
      </c>
      <c r="K25" s="298">
        <f t="shared" si="3"/>
        <v>0</v>
      </c>
      <c r="L25" s="298">
        <f t="shared" si="3"/>
        <v>0</v>
      </c>
      <c r="M25" s="298">
        <f t="shared" si="3"/>
        <v>0</v>
      </c>
      <c r="N25" s="298">
        <f t="shared" si="3"/>
        <v>0</v>
      </c>
      <c r="O25" s="298">
        <f t="shared" si="3"/>
        <v>0</v>
      </c>
      <c r="P25" s="298">
        <f t="shared" si="3"/>
        <v>0</v>
      </c>
      <c r="Q25" s="298">
        <f t="shared" si="3"/>
        <v>0</v>
      </c>
      <c r="R25" s="298">
        <f t="shared" si="3"/>
        <v>0</v>
      </c>
      <c r="S25" s="298">
        <f t="shared" si="3"/>
        <v>0</v>
      </c>
      <c r="T25" s="298">
        <f t="shared" si="3"/>
        <v>0</v>
      </c>
      <c r="U25" s="298">
        <f t="shared" si="3"/>
        <v>0</v>
      </c>
      <c r="V25" s="298">
        <f t="shared" si="3"/>
        <v>0</v>
      </c>
      <c r="W25" s="298">
        <f t="shared" si="3"/>
        <v>0</v>
      </c>
      <c r="X25" s="298">
        <f t="shared" ref="X25" si="4">SUM(X16:X24)</f>
        <v>0</v>
      </c>
      <c r="Y25" s="299">
        <f>SUM(Y16:Y24)</f>
        <v>0</v>
      </c>
    </row>
    <row r="26" spans="2:40" s="237" customFormat="1" ht="21.95" customHeight="1" x14ac:dyDescent="0.15">
      <c r="B26" s="719" t="s">
        <v>113</v>
      </c>
      <c r="C26" s="307"/>
      <c r="D26" s="308"/>
      <c r="E26" s="309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1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</row>
    <row r="27" spans="2:40" s="237" customFormat="1" ht="21.95" customHeight="1" x14ac:dyDescent="0.15">
      <c r="B27" s="720"/>
      <c r="C27" s="313"/>
      <c r="D27" s="314"/>
      <c r="E27" s="315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7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</row>
    <row r="28" spans="2:40" s="237" customFormat="1" ht="21.95" customHeight="1" x14ac:dyDescent="0.15">
      <c r="B28" s="611" t="s">
        <v>112</v>
      </c>
      <c r="C28" s="612"/>
      <c r="D28" s="318"/>
      <c r="E28" s="319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11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</row>
    <row r="29" spans="2:40" s="237" customFormat="1" ht="26.1" customHeight="1" x14ac:dyDescent="0.15">
      <c r="B29" s="611" t="s">
        <v>111</v>
      </c>
      <c r="C29" s="612"/>
      <c r="D29" s="296"/>
      <c r="E29" s="297">
        <f>E15+E25+E28</f>
        <v>0</v>
      </c>
      <c r="F29" s="298">
        <f t="shared" ref="F29:Y29" si="5">F15+F25+F28</f>
        <v>0</v>
      </c>
      <c r="G29" s="298">
        <f t="shared" si="5"/>
        <v>0</v>
      </c>
      <c r="H29" s="298">
        <f t="shared" si="5"/>
        <v>0</v>
      </c>
      <c r="I29" s="298">
        <f t="shared" si="5"/>
        <v>0</v>
      </c>
      <c r="J29" s="298">
        <f t="shared" si="5"/>
        <v>0</v>
      </c>
      <c r="K29" s="298">
        <f t="shared" si="5"/>
        <v>0</v>
      </c>
      <c r="L29" s="298">
        <f t="shared" si="5"/>
        <v>0</v>
      </c>
      <c r="M29" s="298">
        <f t="shared" si="5"/>
        <v>0</v>
      </c>
      <c r="N29" s="298">
        <f t="shared" si="5"/>
        <v>0</v>
      </c>
      <c r="O29" s="298">
        <f t="shared" si="5"/>
        <v>0</v>
      </c>
      <c r="P29" s="298">
        <f t="shared" si="5"/>
        <v>0</v>
      </c>
      <c r="Q29" s="298">
        <f t="shared" si="5"/>
        <v>0</v>
      </c>
      <c r="R29" s="298">
        <f t="shared" si="5"/>
        <v>0</v>
      </c>
      <c r="S29" s="298">
        <f t="shared" si="5"/>
        <v>0</v>
      </c>
      <c r="T29" s="298">
        <f t="shared" si="5"/>
        <v>0</v>
      </c>
      <c r="U29" s="298">
        <f t="shared" si="5"/>
        <v>0</v>
      </c>
      <c r="V29" s="298">
        <f t="shared" si="5"/>
        <v>0</v>
      </c>
      <c r="W29" s="298">
        <f t="shared" si="5"/>
        <v>0</v>
      </c>
      <c r="X29" s="298">
        <f t="shared" si="5"/>
        <v>0</v>
      </c>
      <c r="Y29" s="299">
        <f t="shared" si="5"/>
        <v>0</v>
      </c>
    </row>
    <row r="30" spans="2:40" s="237" customFormat="1" ht="11.1" customHeight="1" x14ac:dyDescent="0.15">
      <c r="B30" s="321"/>
      <c r="C30" s="321"/>
      <c r="D30" s="321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</row>
    <row r="31" spans="2:40" s="237" customFormat="1" ht="15" customHeight="1" x14ac:dyDescent="0.15">
      <c r="B31" s="85" t="s">
        <v>78</v>
      </c>
      <c r="C31" s="321"/>
      <c r="D31" s="321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</row>
    <row r="32" spans="2:40" s="237" customFormat="1" ht="21.95" customHeight="1" x14ac:dyDescent="0.15">
      <c r="B32" s="323"/>
      <c r="C32" s="324"/>
      <c r="D32" s="325" t="s">
        <v>77</v>
      </c>
      <c r="E32" s="326">
        <v>12</v>
      </c>
      <c r="F32" s="327">
        <v>12</v>
      </c>
      <c r="G32" s="327">
        <v>12</v>
      </c>
      <c r="H32" s="327">
        <v>12</v>
      </c>
      <c r="I32" s="327">
        <v>12</v>
      </c>
      <c r="J32" s="327">
        <v>12</v>
      </c>
      <c r="K32" s="327">
        <v>12</v>
      </c>
      <c r="L32" s="327">
        <v>12</v>
      </c>
      <c r="M32" s="327">
        <v>12</v>
      </c>
      <c r="N32" s="327">
        <v>12</v>
      </c>
      <c r="O32" s="327">
        <v>12</v>
      </c>
      <c r="P32" s="327">
        <v>12</v>
      </c>
      <c r="Q32" s="327">
        <v>12</v>
      </c>
      <c r="R32" s="327">
        <v>12</v>
      </c>
      <c r="S32" s="327">
        <v>12</v>
      </c>
      <c r="T32" s="327">
        <v>12</v>
      </c>
      <c r="U32" s="327">
        <v>12</v>
      </c>
      <c r="V32" s="327">
        <v>12</v>
      </c>
      <c r="W32" s="327">
        <v>12</v>
      </c>
      <c r="X32" s="327">
        <v>12</v>
      </c>
      <c r="Y32" s="289">
        <f>SUM(E32:X32)</f>
        <v>240</v>
      </c>
    </row>
    <row r="33" spans="2:25" s="237" customFormat="1" ht="21.95" customHeight="1" x14ac:dyDescent="0.15">
      <c r="B33" s="328"/>
      <c r="C33" s="216" t="s">
        <v>96</v>
      </c>
      <c r="D33" s="329" t="s">
        <v>75</v>
      </c>
      <c r="E33" s="330">
        <f t="shared" ref="E33:X33" si="6">E32*$Y34</f>
        <v>0</v>
      </c>
      <c r="F33" s="331">
        <f t="shared" si="6"/>
        <v>0</v>
      </c>
      <c r="G33" s="331">
        <f t="shared" si="6"/>
        <v>0</v>
      </c>
      <c r="H33" s="331">
        <f t="shared" si="6"/>
        <v>0</v>
      </c>
      <c r="I33" s="331">
        <f t="shared" si="6"/>
        <v>0</v>
      </c>
      <c r="J33" s="331">
        <f t="shared" si="6"/>
        <v>0</v>
      </c>
      <c r="K33" s="331">
        <f t="shared" si="6"/>
        <v>0</v>
      </c>
      <c r="L33" s="331">
        <f t="shared" si="6"/>
        <v>0</v>
      </c>
      <c r="M33" s="331">
        <f t="shared" si="6"/>
        <v>0</v>
      </c>
      <c r="N33" s="331">
        <f t="shared" si="6"/>
        <v>0</v>
      </c>
      <c r="O33" s="331">
        <f t="shared" si="6"/>
        <v>0</v>
      </c>
      <c r="P33" s="331">
        <f t="shared" si="6"/>
        <v>0</v>
      </c>
      <c r="Q33" s="331">
        <f t="shared" si="6"/>
        <v>0</v>
      </c>
      <c r="R33" s="331">
        <f t="shared" si="6"/>
        <v>0</v>
      </c>
      <c r="S33" s="331">
        <f t="shared" si="6"/>
        <v>0</v>
      </c>
      <c r="T33" s="331">
        <f t="shared" si="6"/>
        <v>0</v>
      </c>
      <c r="U33" s="331">
        <f t="shared" si="6"/>
        <v>0</v>
      </c>
      <c r="V33" s="331">
        <f t="shared" si="6"/>
        <v>0</v>
      </c>
      <c r="W33" s="331">
        <f t="shared" si="6"/>
        <v>0</v>
      </c>
      <c r="X33" s="331">
        <f t="shared" si="6"/>
        <v>0</v>
      </c>
      <c r="Y33" s="294">
        <f>SUM(E33:X33)</f>
        <v>0</v>
      </c>
    </row>
    <row r="34" spans="2:25" s="237" customFormat="1" ht="21.95" customHeight="1" x14ac:dyDescent="0.15">
      <c r="B34" s="332"/>
      <c r="C34" s="223" t="s">
        <v>110</v>
      </c>
      <c r="D34" s="333" t="s">
        <v>73</v>
      </c>
      <c r="E34" s="334">
        <f t="shared" ref="E34:W34" si="7">E33/E32</f>
        <v>0</v>
      </c>
      <c r="F34" s="335">
        <f t="shared" si="7"/>
        <v>0</v>
      </c>
      <c r="G34" s="335">
        <f t="shared" si="7"/>
        <v>0</v>
      </c>
      <c r="H34" s="335">
        <f t="shared" si="7"/>
        <v>0</v>
      </c>
      <c r="I34" s="335">
        <f t="shared" si="7"/>
        <v>0</v>
      </c>
      <c r="J34" s="335">
        <f t="shared" si="7"/>
        <v>0</v>
      </c>
      <c r="K34" s="335">
        <f t="shared" si="7"/>
        <v>0</v>
      </c>
      <c r="L34" s="335">
        <f t="shared" si="7"/>
        <v>0</v>
      </c>
      <c r="M34" s="335">
        <f t="shared" si="7"/>
        <v>0</v>
      </c>
      <c r="N34" s="335">
        <f t="shared" si="7"/>
        <v>0</v>
      </c>
      <c r="O34" s="335">
        <f t="shared" si="7"/>
        <v>0</v>
      </c>
      <c r="P34" s="335">
        <f t="shared" si="7"/>
        <v>0</v>
      </c>
      <c r="Q34" s="335">
        <f t="shared" si="7"/>
        <v>0</v>
      </c>
      <c r="R34" s="335">
        <f t="shared" si="7"/>
        <v>0</v>
      </c>
      <c r="S34" s="335">
        <f t="shared" si="7"/>
        <v>0</v>
      </c>
      <c r="T34" s="335">
        <f t="shared" si="7"/>
        <v>0</v>
      </c>
      <c r="U34" s="335">
        <f t="shared" si="7"/>
        <v>0</v>
      </c>
      <c r="V34" s="335">
        <f t="shared" si="7"/>
        <v>0</v>
      </c>
      <c r="W34" s="335">
        <f t="shared" si="7"/>
        <v>0</v>
      </c>
      <c r="X34" s="335">
        <f t="shared" ref="X34" si="8">X33/X32</f>
        <v>0</v>
      </c>
      <c r="Y34" s="336">
        <f>Y29/Y32</f>
        <v>0</v>
      </c>
    </row>
    <row r="35" spans="2:25" s="237" customFormat="1" ht="15.6" customHeight="1" x14ac:dyDescent="0.15">
      <c r="B35" s="75" t="s">
        <v>188</v>
      </c>
      <c r="C35" s="321"/>
      <c r="D35" s="321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</row>
    <row r="36" spans="2:25" s="237" customFormat="1" ht="15.95" customHeight="1" x14ac:dyDescent="0.15">
      <c r="B36" s="75" t="s">
        <v>198</v>
      </c>
      <c r="D36" s="337"/>
    </row>
    <row r="37" spans="2:25" s="237" customFormat="1" ht="15.95" customHeight="1" x14ac:dyDescent="0.15">
      <c r="B37" s="75" t="s">
        <v>197</v>
      </c>
      <c r="C37" s="247"/>
      <c r="D37" s="247"/>
    </row>
    <row r="38" spans="2:25" ht="15.95" customHeight="1" x14ac:dyDescent="0.15"/>
    <row r="39" spans="2:25" ht="15.95" customHeight="1" x14ac:dyDescent="0.15"/>
  </sheetData>
  <sheetProtection insertRows="0"/>
  <protectedRanges>
    <protectedRange sqref="C16:X24 E5:X14 B26:Y28" name="範囲1_3"/>
    <protectedRange sqref="C5:D14" name="範囲1_1_2"/>
  </protectedRanges>
  <mergeCells count="11">
    <mergeCell ref="B1:Y1"/>
    <mergeCell ref="B3:C4"/>
    <mergeCell ref="D3:D4"/>
    <mergeCell ref="B15:C15"/>
    <mergeCell ref="E3:Y3"/>
    <mergeCell ref="B5:B14"/>
    <mergeCell ref="B29:C29"/>
    <mergeCell ref="B25:C25"/>
    <mergeCell ref="B26:B27"/>
    <mergeCell ref="B28:C28"/>
    <mergeCell ref="B16:B24"/>
  </mergeCells>
  <phoneticPr fontId="2"/>
  <printOptions horizontalCentered="1"/>
  <pageMargins left="0.70866141732283472" right="0.70866141732283472" top="1.3779527559055118" bottom="0.59055118110236227" header="0.51181102362204722" footer="0.31496062992125984"/>
  <pageSetup paperSize="8" scale="80" orientation="landscape" r:id="rId1"/>
  <headerFooter>
    <oddHeader>&amp;R&amp;"BIZ UDゴシック,標準"（仮称）福井市新ごみ処理施設整備・運営事業に係る提案書類(&amp;A)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Z57"/>
  <sheetViews>
    <sheetView showGridLines="0" view="pageBreakPreview" zoomScale="80" zoomScaleNormal="85" zoomScaleSheetLayoutView="80" zoomScalePageLayoutView="85" workbookViewId="0">
      <pane ySplit="4" topLeftCell="A26" activePane="bottomLeft" state="frozen"/>
      <selection activeCell="F8" sqref="F8"/>
      <selection pane="bottomLeft" activeCell="F8" sqref="F8"/>
    </sheetView>
  </sheetViews>
  <sheetFormatPr defaultColWidth="9" defaultRowHeight="30" customHeight="1" x14ac:dyDescent="0.15"/>
  <cols>
    <col min="1" max="1" width="2.625" style="29" customWidth="1"/>
    <col min="2" max="2" width="20.625" style="31" customWidth="1"/>
    <col min="3" max="3" width="7" style="31" customWidth="1"/>
    <col min="4" max="6" width="9.625" style="32" customWidth="1"/>
    <col min="7" max="23" width="9.625" style="29" customWidth="1"/>
    <col min="24" max="24" width="11.5" style="29" customWidth="1"/>
    <col min="25" max="25" width="9.625" style="29" customWidth="1"/>
    <col min="26" max="26" width="12.625" style="29" customWidth="1"/>
    <col min="27" max="16384" width="9" style="29"/>
  </cols>
  <sheetData>
    <row r="1" spans="2:24" s="231" customFormat="1" ht="24.95" customHeight="1" x14ac:dyDescent="0.15">
      <c r="B1" s="707" t="s">
        <v>177</v>
      </c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</row>
    <row r="2" spans="2:24" s="231" customFormat="1" ht="20.100000000000001" customHeight="1" x14ac:dyDescent="0.15">
      <c r="B2" s="232"/>
      <c r="C2" s="233"/>
      <c r="D2" s="234"/>
      <c r="E2" s="234"/>
      <c r="F2" s="234"/>
      <c r="V2" s="235"/>
      <c r="W2" s="235"/>
      <c r="X2" s="236" t="s">
        <v>105</v>
      </c>
    </row>
    <row r="3" spans="2:24" s="237" customFormat="1" ht="17.100000000000001" customHeight="1" x14ac:dyDescent="0.15">
      <c r="B3" s="712" t="s">
        <v>104</v>
      </c>
      <c r="C3" s="713"/>
      <c r="D3" s="710" t="s">
        <v>125</v>
      </c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08" t="s">
        <v>89</v>
      </c>
    </row>
    <row r="4" spans="2:24" s="237" customFormat="1" ht="30" customHeight="1" x14ac:dyDescent="0.15">
      <c r="B4" s="714"/>
      <c r="C4" s="715"/>
      <c r="D4" s="274" t="s">
        <v>209</v>
      </c>
      <c r="E4" s="274" t="s">
        <v>210</v>
      </c>
      <c r="F4" s="274" t="s">
        <v>211</v>
      </c>
      <c r="G4" s="274" t="s">
        <v>212</v>
      </c>
      <c r="H4" s="274" t="s">
        <v>213</v>
      </c>
      <c r="I4" s="274" t="s">
        <v>214</v>
      </c>
      <c r="J4" s="274" t="s">
        <v>215</v>
      </c>
      <c r="K4" s="274" t="s">
        <v>216</v>
      </c>
      <c r="L4" s="274" t="s">
        <v>217</v>
      </c>
      <c r="M4" s="274" t="s">
        <v>218</v>
      </c>
      <c r="N4" s="274" t="s">
        <v>219</v>
      </c>
      <c r="O4" s="274" t="s">
        <v>220</v>
      </c>
      <c r="P4" s="274" t="s">
        <v>221</v>
      </c>
      <c r="Q4" s="274" t="s">
        <v>222</v>
      </c>
      <c r="R4" s="274" t="s">
        <v>223</v>
      </c>
      <c r="S4" s="274" t="s">
        <v>224</v>
      </c>
      <c r="T4" s="274" t="s">
        <v>225</v>
      </c>
      <c r="U4" s="274" t="s">
        <v>226</v>
      </c>
      <c r="V4" s="274" t="s">
        <v>227</v>
      </c>
      <c r="W4" s="274" t="s">
        <v>228</v>
      </c>
      <c r="X4" s="709"/>
    </row>
    <row r="5" spans="2:24" s="237" customFormat="1" ht="20.100000000000001" customHeight="1" x14ac:dyDescent="0.15">
      <c r="B5" s="338" t="s">
        <v>124</v>
      </c>
      <c r="C5" s="339" t="s">
        <v>123</v>
      </c>
      <c r="D5" s="340">
        <v>64791</v>
      </c>
      <c r="E5" s="341">
        <v>64791</v>
      </c>
      <c r="F5" s="341">
        <v>64791</v>
      </c>
      <c r="G5" s="341">
        <v>64791</v>
      </c>
      <c r="H5" s="341">
        <v>64791</v>
      </c>
      <c r="I5" s="341">
        <v>64791</v>
      </c>
      <c r="J5" s="341">
        <v>64791</v>
      </c>
      <c r="K5" s="341">
        <v>64791</v>
      </c>
      <c r="L5" s="341">
        <v>64791</v>
      </c>
      <c r="M5" s="341">
        <v>64791</v>
      </c>
      <c r="N5" s="341">
        <v>64791</v>
      </c>
      <c r="O5" s="341">
        <v>64791</v>
      </c>
      <c r="P5" s="341">
        <v>64791</v>
      </c>
      <c r="Q5" s="341">
        <v>64791</v>
      </c>
      <c r="R5" s="341">
        <v>64791</v>
      </c>
      <c r="S5" s="341">
        <v>64791</v>
      </c>
      <c r="T5" s="341">
        <v>64791</v>
      </c>
      <c r="U5" s="341">
        <v>64791</v>
      </c>
      <c r="V5" s="341">
        <v>64791</v>
      </c>
      <c r="W5" s="341">
        <v>64791</v>
      </c>
      <c r="X5" s="342">
        <f>SUM(D5:W5)</f>
        <v>1295820</v>
      </c>
    </row>
    <row r="6" spans="2:24" s="237" customFormat="1" ht="15.95" customHeight="1" x14ac:dyDescent="0.15">
      <c r="B6" s="731"/>
      <c r="C6" s="343" t="s">
        <v>102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5">
        <f>SUM(D6:W6)</f>
        <v>0</v>
      </c>
    </row>
    <row r="7" spans="2:24" s="237" customFormat="1" ht="15.95" customHeight="1" x14ac:dyDescent="0.15">
      <c r="B7" s="731"/>
      <c r="C7" s="548" t="s">
        <v>276</v>
      </c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</row>
    <row r="8" spans="2:24" s="237" customFormat="1" ht="15.95" customHeight="1" x14ac:dyDescent="0.15">
      <c r="B8" s="704"/>
      <c r="C8" s="241" t="s">
        <v>101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3">
        <f>SUM(D8:W8)</f>
        <v>0</v>
      </c>
    </row>
    <row r="9" spans="2:24" s="237" customFormat="1" ht="15.95" customHeight="1" x14ac:dyDescent="0.15">
      <c r="B9" s="731"/>
      <c r="C9" s="343" t="s">
        <v>102</v>
      </c>
      <c r="D9" s="239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240">
        <f>SUM(D9:W9)</f>
        <v>0</v>
      </c>
    </row>
    <row r="10" spans="2:24" s="237" customFormat="1" ht="15.95" customHeight="1" x14ac:dyDescent="0.15">
      <c r="B10" s="731"/>
      <c r="C10" s="548" t="s">
        <v>276</v>
      </c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7"/>
    </row>
    <row r="11" spans="2:24" s="237" customFormat="1" ht="15.95" customHeight="1" x14ac:dyDescent="0.15">
      <c r="B11" s="704"/>
      <c r="C11" s="241" t="s">
        <v>101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3">
        <f>SUM(D11:W11)</f>
        <v>0</v>
      </c>
    </row>
    <row r="12" spans="2:24" s="237" customFormat="1" ht="15.95" customHeight="1" x14ac:dyDescent="0.15">
      <c r="B12" s="703"/>
      <c r="C12" s="238" t="s">
        <v>102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>
        <f>SUM(D12:W12)</f>
        <v>0</v>
      </c>
    </row>
    <row r="13" spans="2:24" s="237" customFormat="1" ht="15.95" customHeight="1" x14ac:dyDescent="0.15">
      <c r="B13" s="731"/>
      <c r="C13" s="548" t="s">
        <v>276</v>
      </c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7"/>
    </row>
    <row r="14" spans="2:24" s="237" customFormat="1" ht="15.95" customHeight="1" x14ac:dyDescent="0.15">
      <c r="B14" s="704"/>
      <c r="C14" s="241" t="s">
        <v>101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3">
        <f>SUM(D14:W14)</f>
        <v>0</v>
      </c>
    </row>
    <row r="15" spans="2:24" s="237" customFormat="1" ht="15.95" customHeight="1" x14ac:dyDescent="0.15">
      <c r="B15" s="703"/>
      <c r="C15" s="238" t="s">
        <v>102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40">
        <f>SUM(D15:W15)</f>
        <v>0</v>
      </c>
    </row>
    <row r="16" spans="2:24" s="237" customFormat="1" ht="15.95" customHeight="1" x14ac:dyDescent="0.15">
      <c r="B16" s="731"/>
      <c r="C16" s="548" t="s">
        <v>276</v>
      </c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7"/>
    </row>
    <row r="17" spans="2:24" s="237" customFormat="1" ht="15.95" customHeight="1" x14ac:dyDescent="0.15">
      <c r="B17" s="704"/>
      <c r="C17" s="241" t="s">
        <v>101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>
        <f>SUM(D17:W17)</f>
        <v>0</v>
      </c>
    </row>
    <row r="18" spans="2:24" s="237" customFormat="1" ht="15.95" customHeight="1" x14ac:dyDescent="0.15">
      <c r="B18" s="703"/>
      <c r="C18" s="238" t="s">
        <v>102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40">
        <f>SUM(D18:W18)</f>
        <v>0</v>
      </c>
    </row>
    <row r="19" spans="2:24" s="237" customFormat="1" ht="15.95" customHeight="1" x14ac:dyDescent="0.15">
      <c r="B19" s="731"/>
      <c r="C19" s="548" t="s">
        <v>276</v>
      </c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7"/>
    </row>
    <row r="20" spans="2:24" s="237" customFormat="1" ht="15.95" customHeight="1" x14ac:dyDescent="0.15">
      <c r="B20" s="704"/>
      <c r="C20" s="241" t="s">
        <v>101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3">
        <f>SUM(D20:W20)</f>
        <v>0</v>
      </c>
    </row>
    <row r="21" spans="2:24" s="237" customFormat="1" ht="15.95" customHeight="1" x14ac:dyDescent="0.15">
      <c r="B21" s="703"/>
      <c r="C21" s="238" t="s">
        <v>102</v>
      </c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40">
        <f>SUM(D21:W21)</f>
        <v>0</v>
      </c>
    </row>
    <row r="22" spans="2:24" s="237" customFormat="1" ht="15.95" customHeight="1" x14ac:dyDescent="0.15">
      <c r="B22" s="731"/>
      <c r="C22" s="238" t="s">
        <v>102</v>
      </c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7"/>
    </row>
    <row r="23" spans="2:24" s="237" customFormat="1" ht="15.95" customHeight="1" x14ac:dyDescent="0.15">
      <c r="B23" s="704"/>
      <c r="C23" s="241" t="s">
        <v>101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3">
        <f>SUM(D23:W23)</f>
        <v>0</v>
      </c>
    </row>
    <row r="24" spans="2:24" s="237" customFormat="1" ht="15.95" customHeight="1" x14ac:dyDescent="0.15">
      <c r="B24" s="703"/>
      <c r="C24" s="238" t="s">
        <v>102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40">
        <f>SUM(D24:W24)</f>
        <v>0</v>
      </c>
    </row>
    <row r="25" spans="2:24" s="237" customFormat="1" ht="15.95" customHeight="1" x14ac:dyDescent="0.15">
      <c r="B25" s="731"/>
      <c r="C25" s="548" t="s">
        <v>276</v>
      </c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7"/>
    </row>
    <row r="26" spans="2:24" s="237" customFormat="1" ht="15.95" customHeight="1" x14ac:dyDescent="0.15">
      <c r="B26" s="704"/>
      <c r="C26" s="241" t="s">
        <v>101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3">
        <f>SUM(D26:W26)</f>
        <v>0</v>
      </c>
    </row>
    <row r="27" spans="2:24" s="237" customFormat="1" ht="15.95" customHeight="1" x14ac:dyDescent="0.15">
      <c r="B27" s="703"/>
      <c r="C27" s="238" t="s">
        <v>102</v>
      </c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40">
        <f>SUM(D27:W27)</f>
        <v>0</v>
      </c>
    </row>
    <row r="28" spans="2:24" s="237" customFormat="1" ht="15.95" customHeight="1" x14ac:dyDescent="0.15">
      <c r="B28" s="731"/>
      <c r="C28" s="548" t="s">
        <v>276</v>
      </c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7"/>
    </row>
    <row r="29" spans="2:24" s="237" customFormat="1" ht="15.95" customHeight="1" x14ac:dyDescent="0.15">
      <c r="B29" s="704"/>
      <c r="C29" s="241" t="s">
        <v>101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3">
        <f>SUM(D29:W29)</f>
        <v>0</v>
      </c>
    </row>
    <row r="30" spans="2:24" s="237" customFormat="1" ht="15.95" customHeight="1" x14ac:dyDescent="0.15">
      <c r="B30" s="703"/>
      <c r="C30" s="238" t="s">
        <v>102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40">
        <f>SUM(D30:W30)</f>
        <v>0</v>
      </c>
    </row>
    <row r="31" spans="2:24" s="237" customFormat="1" ht="15.95" customHeight="1" x14ac:dyDescent="0.15">
      <c r="B31" s="731"/>
      <c r="C31" s="548" t="s">
        <v>276</v>
      </c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7"/>
    </row>
    <row r="32" spans="2:24" s="237" customFormat="1" ht="15.95" customHeight="1" x14ac:dyDescent="0.15">
      <c r="B32" s="704"/>
      <c r="C32" s="241" t="s">
        <v>101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3">
        <f>SUM(D32:W32)</f>
        <v>0</v>
      </c>
    </row>
    <row r="33" spans="2:26" s="237" customFormat="1" ht="15.95" customHeight="1" x14ac:dyDescent="0.15">
      <c r="B33" s="703"/>
      <c r="C33" s="238" t="s">
        <v>102</v>
      </c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40">
        <f>SUM(D33:W33)</f>
        <v>0</v>
      </c>
    </row>
    <row r="34" spans="2:26" s="237" customFormat="1" ht="15.95" customHeight="1" x14ac:dyDescent="0.15">
      <c r="B34" s="731"/>
      <c r="C34" s="548" t="s">
        <v>276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7"/>
    </row>
    <row r="35" spans="2:26" s="237" customFormat="1" ht="15.95" customHeight="1" x14ac:dyDescent="0.15">
      <c r="B35" s="704"/>
      <c r="C35" s="241" t="s">
        <v>101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3">
        <f>SUM(D35:W35)</f>
        <v>0</v>
      </c>
    </row>
    <row r="36" spans="2:26" s="237" customFormat="1" ht="15.95" customHeight="1" x14ac:dyDescent="0.15">
      <c r="B36" s="703"/>
      <c r="C36" s="238" t="s">
        <v>102</v>
      </c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40">
        <f>SUM(D36:W36)</f>
        <v>0</v>
      </c>
    </row>
    <row r="37" spans="2:26" s="237" customFormat="1" ht="15.95" customHeight="1" x14ac:dyDescent="0.15">
      <c r="B37" s="731"/>
      <c r="C37" s="548" t="s">
        <v>276</v>
      </c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7"/>
    </row>
    <row r="38" spans="2:26" s="237" customFormat="1" ht="15.95" customHeight="1" x14ac:dyDescent="0.15">
      <c r="B38" s="704"/>
      <c r="C38" s="241" t="s">
        <v>101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3">
        <f>SUM(D38:W38)</f>
        <v>0</v>
      </c>
    </row>
    <row r="39" spans="2:26" s="237" customFormat="1" ht="15.95" customHeight="1" x14ac:dyDescent="0.15">
      <c r="B39" s="703"/>
      <c r="C39" s="238" t="s">
        <v>102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40">
        <f>SUM(D39:W39)</f>
        <v>0</v>
      </c>
    </row>
    <row r="40" spans="2:26" s="237" customFormat="1" ht="15.95" customHeight="1" x14ac:dyDescent="0.15">
      <c r="B40" s="731"/>
      <c r="C40" s="548" t="s">
        <v>276</v>
      </c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7"/>
    </row>
    <row r="41" spans="2:26" s="237" customFormat="1" ht="15.95" customHeight="1" x14ac:dyDescent="0.15">
      <c r="B41" s="704"/>
      <c r="C41" s="241" t="s">
        <v>101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3">
        <f>SUM(D41:W41)</f>
        <v>0</v>
      </c>
    </row>
    <row r="42" spans="2:26" s="237" customFormat="1" ht="20.100000000000001" customHeight="1" x14ac:dyDescent="0.15">
      <c r="B42" s="705" t="s">
        <v>100</v>
      </c>
      <c r="C42" s="706"/>
      <c r="D42" s="244">
        <f>D8+D11+D14+D17+D20+D23+D26+D29+D32+D35+D38+D41</f>
        <v>0</v>
      </c>
      <c r="E42" s="244">
        <f t="shared" ref="E42:V42" si="0">E8+E11+E14+E17+E20+E23+E26+E29+E32+E35+E38+E41</f>
        <v>0</v>
      </c>
      <c r="F42" s="244">
        <f t="shared" si="0"/>
        <v>0</v>
      </c>
      <c r="G42" s="244">
        <f t="shared" si="0"/>
        <v>0</v>
      </c>
      <c r="H42" s="244">
        <f t="shared" si="0"/>
        <v>0</v>
      </c>
      <c r="I42" s="244">
        <f t="shared" si="0"/>
        <v>0</v>
      </c>
      <c r="J42" s="244">
        <f t="shared" si="0"/>
        <v>0</v>
      </c>
      <c r="K42" s="244">
        <f t="shared" si="0"/>
        <v>0</v>
      </c>
      <c r="L42" s="244">
        <f t="shared" si="0"/>
        <v>0</v>
      </c>
      <c r="M42" s="244">
        <f t="shared" si="0"/>
        <v>0</v>
      </c>
      <c r="N42" s="244">
        <f t="shared" si="0"/>
        <v>0</v>
      </c>
      <c r="O42" s="244">
        <f t="shared" si="0"/>
        <v>0</v>
      </c>
      <c r="P42" s="244">
        <f t="shared" si="0"/>
        <v>0</v>
      </c>
      <c r="Q42" s="244">
        <f t="shared" si="0"/>
        <v>0</v>
      </c>
      <c r="R42" s="244">
        <f t="shared" si="0"/>
        <v>0</v>
      </c>
      <c r="S42" s="244">
        <f t="shared" si="0"/>
        <v>0</v>
      </c>
      <c r="T42" s="244">
        <f t="shared" si="0"/>
        <v>0</v>
      </c>
      <c r="U42" s="244">
        <f t="shared" si="0"/>
        <v>0</v>
      </c>
      <c r="V42" s="244">
        <f t="shared" si="0"/>
        <v>0</v>
      </c>
      <c r="W42" s="244">
        <f t="shared" ref="W42" si="1">W8+W11+W14+W17+W20+W23+W26+W29+W32+W35+W38+W41</f>
        <v>0</v>
      </c>
      <c r="X42" s="349">
        <f>X8+X11+X14+X17+X20+X23+X26+X29+X32+X35+X38+X41</f>
        <v>0</v>
      </c>
    </row>
    <row r="43" spans="2:26" s="237" customFormat="1" ht="15.95" customHeight="1" x14ac:dyDescent="0.15">
      <c r="B43" s="350"/>
      <c r="C43" s="351"/>
      <c r="D43" s="352"/>
      <c r="E43" s="352"/>
      <c r="F43" s="352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</row>
    <row r="44" spans="2:26" s="237" customFormat="1" ht="15.95" customHeight="1" x14ac:dyDescent="0.15">
      <c r="B44" s="85" t="s">
        <v>122</v>
      </c>
      <c r="C44" s="351"/>
      <c r="D44" s="352"/>
      <c r="E44" s="352"/>
      <c r="F44" s="352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</row>
    <row r="45" spans="2:26" s="237" customFormat="1" ht="15.95" customHeight="1" x14ac:dyDescent="0.15">
      <c r="B45" s="727" t="s">
        <v>121</v>
      </c>
      <c r="C45" s="728"/>
      <c r="D45" s="354">
        <f>ROUNDDOWN(D42/D5,3)</f>
        <v>0</v>
      </c>
      <c r="E45" s="355">
        <f t="shared" ref="E45:V45" si="2">ROUNDDOWN(E42/E5,3)</f>
        <v>0</v>
      </c>
      <c r="F45" s="355">
        <f t="shared" si="2"/>
        <v>0</v>
      </c>
      <c r="G45" s="355">
        <f t="shared" si="2"/>
        <v>0</v>
      </c>
      <c r="H45" s="355">
        <f t="shared" si="2"/>
        <v>0</v>
      </c>
      <c r="I45" s="355">
        <f t="shared" si="2"/>
        <v>0</v>
      </c>
      <c r="J45" s="355">
        <f t="shared" si="2"/>
        <v>0</v>
      </c>
      <c r="K45" s="355">
        <f t="shared" si="2"/>
        <v>0</v>
      </c>
      <c r="L45" s="355">
        <f>ROUNDDOWN(L42/L5,3)</f>
        <v>0</v>
      </c>
      <c r="M45" s="355">
        <f t="shared" si="2"/>
        <v>0</v>
      </c>
      <c r="N45" s="355">
        <f t="shared" si="2"/>
        <v>0</v>
      </c>
      <c r="O45" s="355">
        <f t="shared" si="2"/>
        <v>0</v>
      </c>
      <c r="P45" s="355">
        <f t="shared" si="2"/>
        <v>0</v>
      </c>
      <c r="Q45" s="355">
        <f t="shared" si="2"/>
        <v>0</v>
      </c>
      <c r="R45" s="355">
        <f t="shared" si="2"/>
        <v>0</v>
      </c>
      <c r="S45" s="355">
        <f t="shared" si="2"/>
        <v>0</v>
      </c>
      <c r="T45" s="355">
        <f t="shared" si="2"/>
        <v>0</v>
      </c>
      <c r="U45" s="355">
        <f t="shared" si="2"/>
        <v>0</v>
      </c>
      <c r="V45" s="355">
        <f t="shared" si="2"/>
        <v>0</v>
      </c>
      <c r="W45" s="355">
        <f t="shared" ref="W45" si="3">ROUNDDOWN(W42/W5,3)</f>
        <v>0</v>
      </c>
      <c r="X45" s="356">
        <f>ROUNDDOWN(X42/X5,3)</f>
        <v>0</v>
      </c>
      <c r="Z45" s="353"/>
    </row>
    <row r="46" spans="2:26" s="237" customFormat="1" ht="15.95" customHeight="1" x14ac:dyDescent="0.15">
      <c r="B46" s="729" t="s">
        <v>120</v>
      </c>
      <c r="C46" s="730"/>
      <c r="D46" s="357">
        <f t="shared" ref="D46:V46" si="4">$X46</f>
        <v>0</v>
      </c>
      <c r="E46" s="358">
        <f t="shared" si="4"/>
        <v>0</v>
      </c>
      <c r="F46" s="358">
        <f t="shared" si="4"/>
        <v>0</v>
      </c>
      <c r="G46" s="358">
        <f t="shared" si="4"/>
        <v>0</v>
      </c>
      <c r="H46" s="358">
        <f t="shared" si="4"/>
        <v>0</v>
      </c>
      <c r="I46" s="358">
        <f t="shared" si="4"/>
        <v>0</v>
      </c>
      <c r="J46" s="358">
        <f t="shared" si="4"/>
        <v>0</v>
      </c>
      <c r="K46" s="358">
        <f t="shared" si="4"/>
        <v>0</v>
      </c>
      <c r="L46" s="358">
        <f t="shared" si="4"/>
        <v>0</v>
      </c>
      <c r="M46" s="358">
        <f t="shared" si="4"/>
        <v>0</v>
      </c>
      <c r="N46" s="358">
        <f t="shared" si="4"/>
        <v>0</v>
      </c>
      <c r="O46" s="358">
        <f t="shared" si="4"/>
        <v>0</v>
      </c>
      <c r="P46" s="358">
        <f t="shared" si="4"/>
        <v>0</v>
      </c>
      <c r="Q46" s="358">
        <f t="shared" si="4"/>
        <v>0</v>
      </c>
      <c r="R46" s="358">
        <f t="shared" si="4"/>
        <v>0</v>
      </c>
      <c r="S46" s="358">
        <f t="shared" si="4"/>
        <v>0</v>
      </c>
      <c r="T46" s="358">
        <f t="shared" si="4"/>
        <v>0</v>
      </c>
      <c r="U46" s="358">
        <f t="shared" si="4"/>
        <v>0</v>
      </c>
      <c r="V46" s="358">
        <f t="shared" si="4"/>
        <v>0</v>
      </c>
      <c r="W46" s="358">
        <f>$X46</f>
        <v>0</v>
      </c>
      <c r="X46" s="359">
        <f>ROUNDDOWN(X45,0)</f>
        <v>0</v>
      </c>
    </row>
    <row r="47" spans="2:26" s="237" customFormat="1" ht="20.100000000000001" customHeight="1" x14ac:dyDescent="0.15">
      <c r="B47" s="611" t="s">
        <v>119</v>
      </c>
      <c r="C47" s="613"/>
      <c r="D47" s="360">
        <f t="shared" ref="D47:V47" si="5">ROUNDDOWN(D46*D5,0)</f>
        <v>0</v>
      </c>
      <c r="E47" s="361">
        <f t="shared" si="5"/>
        <v>0</v>
      </c>
      <c r="F47" s="361">
        <f t="shared" si="5"/>
        <v>0</v>
      </c>
      <c r="G47" s="361">
        <f t="shared" si="5"/>
        <v>0</v>
      </c>
      <c r="H47" s="361">
        <f t="shared" si="5"/>
        <v>0</v>
      </c>
      <c r="I47" s="361">
        <f t="shared" si="5"/>
        <v>0</v>
      </c>
      <c r="J47" s="361">
        <f t="shared" si="5"/>
        <v>0</v>
      </c>
      <c r="K47" s="361">
        <f t="shared" si="5"/>
        <v>0</v>
      </c>
      <c r="L47" s="361">
        <f t="shared" si="5"/>
        <v>0</v>
      </c>
      <c r="M47" s="361">
        <f t="shared" si="5"/>
        <v>0</v>
      </c>
      <c r="N47" s="361">
        <f t="shared" si="5"/>
        <v>0</v>
      </c>
      <c r="O47" s="361">
        <f t="shared" si="5"/>
        <v>0</v>
      </c>
      <c r="P47" s="361">
        <f t="shared" si="5"/>
        <v>0</v>
      </c>
      <c r="Q47" s="361">
        <f t="shared" si="5"/>
        <v>0</v>
      </c>
      <c r="R47" s="361">
        <f t="shared" si="5"/>
        <v>0</v>
      </c>
      <c r="S47" s="361">
        <f t="shared" si="5"/>
        <v>0</v>
      </c>
      <c r="T47" s="361">
        <f t="shared" si="5"/>
        <v>0</v>
      </c>
      <c r="U47" s="361">
        <f t="shared" si="5"/>
        <v>0</v>
      </c>
      <c r="V47" s="361">
        <f t="shared" si="5"/>
        <v>0</v>
      </c>
      <c r="W47" s="361">
        <f t="shared" ref="W47" si="6">ROUNDDOWN(W46*W5,0)</f>
        <v>0</v>
      </c>
      <c r="X47" s="362">
        <f>SUM(D47:W47)</f>
        <v>0</v>
      </c>
    </row>
    <row r="48" spans="2:26" s="237" customFormat="1" ht="15.95" customHeight="1" x14ac:dyDescent="0.15">
      <c r="B48" s="75" t="s">
        <v>199</v>
      </c>
      <c r="C48" s="351"/>
      <c r="D48" s="352"/>
      <c r="E48" s="352"/>
      <c r="F48" s="352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</row>
    <row r="49" spans="2:26" s="237" customFormat="1" ht="15.95" customHeight="1" x14ac:dyDescent="0.15">
      <c r="B49" s="75" t="s">
        <v>200</v>
      </c>
      <c r="C49" s="351"/>
      <c r="D49" s="352"/>
      <c r="E49" s="352"/>
      <c r="F49" s="352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</row>
    <row r="50" spans="2:26" s="237" customFormat="1" ht="15.95" customHeight="1" x14ac:dyDescent="0.15">
      <c r="B50" s="75" t="s">
        <v>201</v>
      </c>
      <c r="C50" s="351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</row>
    <row r="51" spans="2:26" s="237" customFormat="1" ht="15.95" customHeight="1" x14ac:dyDescent="0.15">
      <c r="B51" s="75" t="s">
        <v>283</v>
      </c>
      <c r="C51" s="351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Z51" s="364"/>
    </row>
    <row r="52" spans="2:26" s="237" customFormat="1" ht="15.95" customHeight="1" x14ac:dyDescent="0.15">
      <c r="B52" s="75" t="s">
        <v>195</v>
      </c>
      <c r="C52" s="247"/>
      <c r="D52" s="248"/>
      <c r="E52" s="248"/>
      <c r="F52" s="248"/>
      <c r="X52" s="363"/>
    </row>
    <row r="53" spans="2:26" s="237" customFormat="1" ht="15.95" customHeight="1" x14ac:dyDescent="0.15">
      <c r="B53" s="75" t="s">
        <v>202</v>
      </c>
      <c r="C53" s="247"/>
      <c r="D53" s="248"/>
      <c r="E53" s="248"/>
      <c r="F53" s="248"/>
    </row>
    <row r="54" spans="2:26" ht="15.95" customHeight="1" x14ac:dyDescent="0.15"/>
    <row r="55" spans="2:26" ht="15.95" customHeight="1" x14ac:dyDescent="0.15">
      <c r="D55" s="33"/>
    </row>
    <row r="56" spans="2:26" ht="15.95" customHeight="1" x14ac:dyDescent="0.15"/>
    <row r="57" spans="2:26" ht="15.95" customHeight="1" x14ac:dyDescent="0.15"/>
  </sheetData>
  <sheetProtection insertRows="0"/>
  <protectedRanges>
    <protectedRange sqref="B50:B53 C50:C51 Y50:Y51 AA50:IV51 Z50 C52:IV53" name="範囲3_1"/>
    <protectedRange sqref="B12 D12:W12 B13:W41 B6:W11" name="範囲1_1"/>
    <protectedRange sqref="C12" name="範囲1_5"/>
  </protectedRanges>
  <mergeCells count="20">
    <mergeCell ref="B1:X1"/>
    <mergeCell ref="X3:X4"/>
    <mergeCell ref="D3:W3"/>
    <mergeCell ref="B3:C4"/>
    <mergeCell ref="B21:B23"/>
    <mergeCell ref="B12:B14"/>
    <mergeCell ref="B9:B11"/>
    <mergeCell ref="B47:C47"/>
    <mergeCell ref="B45:C45"/>
    <mergeCell ref="B46:C46"/>
    <mergeCell ref="B27:B29"/>
    <mergeCell ref="B6:B8"/>
    <mergeCell ref="B18:B20"/>
    <mergeCell ref="B42:C42"/>
    <mergeCell ref="B33:B35"/>
    <mergeCell ref="B39:B41"/>
    <mergeCell ref="B15:B17"/>
    <mergeCell ref="B36:B38"/>
    <mergeCell ref="B24:B26"/>
    <mergeCell ref="B30:B32"/>
  </mergeCells>
  <phoneticPr fontId="2"/>
  <printOptions horizontalCentered="1"/>
  <pageMargins left="0.70866141732283472" right="0.70866141732283472" top="1.3779527559055118" bottom="0.59055118110236227" header="0.51181102362204722" footer="0.31496062992125984"/>
  <pageSetup paperSize="8" scale="84" orientation="landscape" r:id="rId1"/>
  <headerFooter>
    <oddHeader>&amp;R&amp;"BIZ UDゴシック,標準"（仮称）福井市新ごみ処理施設整備・運営事業に係る提案書類(&amp;A)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3D4F-80A7-49B5-B03C-61024DF34B07}">
  <sheetPr>
    <pageSetUpPr fitToPage="1"/>
  </sheetPr>
  <dimension ref="B1:X51"/>
  <sheetViews>
    <sheetView showGridLines="0" view="pageBreakPreview" zoomScale="80" zoomScaleNormal="85" zoomScaleSheetLayoutView="80" zoomScalePageLayoutView="85" workbookViewId="0">
      <pane ySplit="4" topLeftCell="A5" activePane="bottomLeft" state="frozen"/>
      <selection activeCell="F8" sqref="F8"/>
      <selection pane="bottomLeft" activeCell="F8" sqref="F8"/>
    </sheetView>
  </sheetViews>
  <sheetFormatPr defaultColWidth="9" defaultRowHeight="30" customHeight="1" x14ac:dyDescent="0.15"/>
  <cols>
    <col min="1" max="1" width="2.625" style="29" customWidth="1"/>
    <col min="2" max="2" width="22.375" style="31" customWidth="1"/>
    <col min="3" max="3" width="7" style="31" customWidth="1"/>
    <col min="4" max="6" width="9.625" style="32" customWidth="1"/>
    <col min="7" max="23" width="9.625" style="29" customWidth="1"/>
    <col min="24" max="24" width="11.5" style="29" customWidth="1"/>
    <col min="25" max="25" width="9.625" style="29" customWidth="1"/>
    <col min="26" max="26" width="12.625" style="29" customWidth="1"/>
    <col min="27" max="16384" width="9" style="29"/>
  </cols>
  <sheetData>
    <row r="1" spans="2:24" s="231" customFormat="1" ht="24.95" customHeight="1" x14ac:dyDescent="0.15">
      <c r="B1" s="707" t="s">
        <v>256</v>
      </c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</row>
    <row r="2" spans="2:24" s="231" customFormat="1" ht="20.100000000000001" customHeight="1" x14ac:dyDescent="0.15">
      <c r="B2" s="232"/>
      <c r="C2" s="233"/>
      <c r="D2" s="234"/>
      <c r="E2" s="234"/>
      <c r="F2" s="234"/>
      <c r="V2" s="235"/>
      <c r="W2" s="235"/>
      <c r="X2" s="468" t="s">
        <v>105</v>
      </c>
    </row>
    <row r="3" spans="2:24" s="237" customFormat="1" ht="17.100000000000001" customHeight="1" x14ac:dyDescent="0.15">
      <c r="B3" s="712" t="s">
        <v>104</v>
      </c>
      <c r="C3" s="713"/>
      <c r="D3" s="710" t="s">
        <v>125</v>
      </c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08" t="s">
        <v>89</v>
      </c>
    </row>
    <row r="4" spans="2:24" s="237" customFormat="1" ht="30" customHeight="1" x14ac:dyDescent="0.15">
      <c r="B4" s="714"/>
      <c r="C4" s="715"/>
      <c r="D4" s="274" t="s">
        <v>209</v>
      </c>
      <c r="E4" s="274" t="s">
        <v>210</v>
      </c>
      <c r="F4" s="274" t="s">
        <v>211</v>
      </c>
      <c r="G4" s="274" t="s">
        <v>212</v>
      </c>
      <c r="H4" s="274" t="s">
        <v>213</v>
      </c>
      <c r="I4" s="274" t="s">
        <v>214</v>
      </c>
      <c r="J4" s="274" t="s">
        <v>215</v>
      </c>
      <c r="K4" s="274" t="s">
        <v>216</v>
      </c>
      <c r="L4" s="274" t="s">
        <v>217</v>
      </c>
      <c r="M4" s="274" t="s">
        <v>218</v>
      </c>
      <c r="N4" s="274" t="s">
        <v>219</v>
      </c>
      <c r="O4" s="274" t="s">
        <v>220</v>
      </c>
      <c r="P4" s="274" t="s">
        <v>221</v>
      </c>
      <c r="Q4" s="274" t="s">
        <v>222</v>
      </c>
      <c r="R4" s="274" t="s">
        <v>223</v>
      </c>
      <c r="S4" s="274" t="s">
        <v>224</v>
      </c>
      <c r="T4" s="274" t="s">
        <v>225</v>
      </c>
      <c r="U4" s="274" t="s">
        <v>226</v>
      </c>
      <c r="V4" s="274" t="s">
        <v>227</v>
      </c>
      <c r="W4" s="274" t="s">
        <v>228</v>
      </c>
      <c r="X4" s="709"/>
    </row>
    <row r="5" spans="2:24" s="237" customFormat="1" ht="20.100000000000001" customHeight="1" x14ac:dyDescent="0.15">
      <c r="B5" s="338" t="s">
        <v>279</v>
      </c>
      <c r="C5" s="339" t="s">
        <v>123</v>
      </c>
      <c r="D5" s="340">
        <v>64791</v>
      </c>
      <c r="E5" s="341">
        <v>64791</v>
      </c>
      <c r="F5" s="341">
        <v>64791</v>
      </c>
      <c r="G5" s="341">
        <v>64791</v>
      </c>
      <c r="H5" s="341">
        <v>64791</v>
      </c>
      <c r="I5" s="341">
        <v>64791</v>
      </c>
      <c r="J5" s="341">
        <v>64791</v>
      </c>
      <c r="K5" s="341">
        <v>64791</v>
      </c>
      <c r="L5" s="341">
        <v>64791</v>
      </c>
      <c r="M5" s="341">
        <v>64791</v>
      </c>
      <c r="N5" s="341">
        <v>64791</v>
      </c>
      <c r="O5" s="341">
        <v>64791</v>
      </c>
      <c r="P5" s="341">
        <v>64791</v>
      </c>
      <c r="Q5" s="341">
        <v>64791</v>
      </c>
      <c r="R5" s="341">
        <v>64791</v>
      </c>
      <c r="S5" s="341">
        <v>64791</v>
      </c>
      <c r="T5" s="341">
        <v>64791</v>
      </c>
      <c r="U5" s="341">
        <v>64791</v>
      </c>
      <c r="V5" s="341">
        <v>64791</v>
      </c>
      <c r="W5" s="341">
        <v>64791</v>
      </c>
      <c r="X5" s="342">
        <f>SUM(D5:W5)</f>
        <v>1295820</v>
      </c>
    </row>
    <row r="6" spans="2:24" s="237" customFormat="1" ht="15.95" customHeight="1" x14ac:dyDescent="0.15">
      <c r="B6" s="731"/>
      <c r="C6" s="343" t="s">
        <v>102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5">
        <f>SUM(D6:W6)</f>
        <v>0</v>
      </c>
    </row>
    <row r="7" spans="2:24" s="237" customFormat="1" ht="15.95" customHeight="1" x14ac:dyDescent="0.15">
      <c r="B7" s="731"/>
      <c r="C7" s="548" t="s">
        <v>276</v>
      </c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</row>
    <row r="8" spans="2:24" s="237" customFormat="1" ht="15.95" customHeight="1" x14ac:dyDescent="0.15">
      <c r="B8" s="704"/>
      <c r="C8" s="241" t="s">
        <v>101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3">
        <f>SUM(D8:W8)</f>
        <v>0</v>
      </c>
    </row>
    <row r="9" spans="2:24" s="237" customFormat="1" ht="15.95" customHeight="1" x14ac:dyDescent="0.15">
      <c r="B9" s="731"/>
      <c r="C9" s="343" t="s">
        <v>102</v>
      </c>
      <c r="D9" s="239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240">
        <f>SUM(D9:W9)</f>
        <v>0</v>
      </c>
    </row>
    <row r="10" spans="2:24" s="237" customFormat="1" ht="15.95" customHeight="1" x14ac:dyDescent="0.15">
      <c r="B10" s="731"/>
      <c r="C10" s="548" t="s">
        <v>276</v>
      </c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7"/>
    </row>
    <row r="11" spans="2:24" s="237" customFormat="1" ht="15.95" customHeight="1" x14ac:dyDescent="0.15">
      <c r="B11" s="704"/>
      <c r="C11" s="241" t="s">
        <v>101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3">
        <f>SUM(D11:W11)</f>
        <v>0</v>
      </c>
    </row>
    <row r="12" spans="2:24" s="237" customFormat="1" ht="15.95" customHeight="1" x14ac:dyDescent="0.15">
      <c r="B12" s="703"/>
      <c r="C12" s="238" t="s">
        <v>102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>
        <f>SUM(D12:W12)</f>
        <v>0</v>
      </c>
    </row>
    <row r="13" spans="2:24" s="237" customFormat="1" ht="15.95" customHeight="1" x14ac:dyDescent="0.15">
      <c r="B13" s="731"/>
      <c r="C13" s="548" t="s">
        <v>276</v>
      </c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7"/>
    </row>
    <row r="14" spans="2:24" s="237" customFormat="1" ht="15.95" customHeight="1" x14ac:dyDescent="0.15">
      <c r="B14" s="704"/>
      <c r="C14" s="241" t="s">
        <v>101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3">
        <f>SUM(D14:W14)</f>
        <v>0</v>
      </c>
    </row>
    <row r="15" spans="2:24" s="237" customFormat="1" ht="15.95" customHeight="1" x14ac:dyDescent="0.15">
      <c r="B15" s="703"/>
      <c r="C15" s="238" t="s">
        <v>102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40">
        <f>SUM(D15:W15)</f>
        <v>0</v>
      </c>
    </row>
    <row r="16" spans="2:24" s="237" customFormat="1" ht="15.95" customHeight="1" x14ac:dyDescent="0.15">
      <c r="B16" s="731"/>
      <c r="C16" s="548" t="s">
        <v>276</v>
      </c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7"/>
    </row>
    <row r="17" spans="2:24" s="237" customFormat="1" ht="15.95" customHeight="1" x14ac:dyDescent="0.15">
      <c r="B17" s="704"/>
      <c r="C17" s="241" t="s">
        <v>101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>
        <f>SUM(D17:W17)</f>
        <v>0</v>
      </c>
    </row>
    <row r="18" spans="2:24" s="237" customFormat="1" ht="15.95" customHeight="1" x14ac:dyDescent="0.15">
      <c r="B18" s="703"/>
      <c r="C18" s="238" t="s">
        <v>102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40">
        <f>SUM(D18:W18)</f>
        <v>0</v>
      </c>
    </row>
    <row r="19" spans="2:24" s="237" customFormat="1" ht="15.95" customHeight="1" x14ac:dyDescent="0.15">
      <c r="B19" s="731"/>
      <c r="C19" s="548" t="s">
        <v>276</v>
      </c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7"/>
    </row>
    <row r="20" spans="2:24" s="237" customFormat="1" ht="15.95" customHeight="1" x14ac:dyDescent="0.15">
      <c r="B20" s="704"/>
      <c r="C20" s="241" t="s">
        <v>101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3">
        <f>SUM(D20:W20)</f>
        <v>0</v>
      </c>
    </row>
    <row r="21" spans="2:24" s="237" customFormat="1" ht="15.95" customHeight="1" x14ac:dyDescent="0.15">
      <c r="B21" s="703"/>
      <c r="C21" s="238" t="s">
        <v>102</v>
      </c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40">
        <f>SUM(D21:W21)</f>
        <v>0</v>
      </c>
    </row>
    <row r="22" spans="2:24" s="237" customFormat="1" ht="15.95" customHeight="1" x14ac:dyDescent="0.15">
      <c r="B22" s="731"/>
      <c r="C22" s="548" t="s">
        <v>276</v>
      </c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7"/>
    </row>
    <row r="23" spans="2:24" s="237" customFormat="1" ht="15.95" customHeight="1" x14ac:dyDescent="0.15">
      <c r="B23" s="704"/>
      <c r="C23" s="241" t="s">
        <v>101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3">
        <f>SUM(D23:W23)</f>
        <v>0</v>
      </c>
    </row>
    <row r="24" spans="2:24" s="237" customFormat="1" ht="15.95" customHeight="1" x14ac:dyDescent="0.15">
      <c r="B24" s="703"/>
      <c r="C24" s="238" t="s">
        <v>102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40">
        <f>SUM(D24:W24)</f>
        <v>0</v>
      </c>
    </row>
    <row r="25" spans="2:24" s="237" customFormat="1" ht="15.95" customHeight="1" x14ac:dyDescent="0.15">
      <c r="B25" s="731"/>
      <c r="C25" s="548" t="s">
        <v>276</v>
      </c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7"/>
    </row>
    <row r="26" spans="2:24" s="237" customFormat="1" ht="15.95" customHeight="1" x14ac:dyDescent="0.15">
      <c r="B26" s="704"/>
      <c r="C26" s="241" t="s">
        <v>101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3">
        <f>SUM(D26:W26)</f>
        <v>0</v>
      </c>
    </row>
    <row r="27" spans="2:24" s="237" customFormat="1" ht="15.95" customHeight="1" x14ac:dyDescent="0.15">
      <c r="B27" s="703"/>
      <c r="C27" s="238" t="s">
        <v>102</v>
      </c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40">
        <f>SUM(D27:W27)</f>
        <v>0</v>
      </c>
    </row>
    <row r="28" spans="2:24" s="237" customFormat="1" ht="15.95" customHeight="1" x14ac:dyDescent="0.15">
      <c r="B28" s="731"/>
      <c r="C28" s="548" t="s">
        <v>276</v>
      </c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7"/>
    </row>
    <row r="29" spans="2:24" s="237" customFormat="1" ht="15.95" customHeight="1" x14ac:dyDescent="0.15">
      <c r="B29" s="704"/>
      <c r="C29" s="241" t="s">
        <v>101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3">
        <f>SUM(D29:W29)</f>
        <v>0</v>
      </c>
    </row>
    <row r="30" spans="2:24" s="237" customFormat="1" ht="15.95" customHeight="1" x14ac:dyDescent="0.15">
      <c r="B30" s="703"/>
      <c r="C30" s="238" t="s">
        <v>102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40">
        <f>SUM(D30:W30)</f>
        <v>0</v>
      </c>
    </row>
    <row r="31" spans="2:24" s="237" customFormat="1" ht="15.95" customHeight="1" x14ac:dyDescent="0.15">
      <c r="B31" s="731"/>
      <c r="C31" s="548" t="s">
        <v>276</v>
      </c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7"/>
    </row>
    <row r="32" spans="2:24" s="237" customFormat="1" ht="15.95" customHeight="1" x14ac:dyDescent="0.15">
      <c r="B32" s="704"/>
      <c r="C32" s="241" t="s">
        <v>101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3">
        <f>SUM(D32:W32)</f>
        <v>0</v>
      </c>
    </row>
    <row r="33" spans="2:24" s="237" customFormat="1" ht="15.95" customHeight="1" x14ac:dyDescent="0.15">
      <c r="B33" s="703"/>
      <c r="C33" s="238" t="s">
        <v>102</v>
      </c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40">
        <f>SUM(D33:W33)</f>
        <v>0</v>
      </c>
    </row>
    <row r="34" spans="2:24" s="237" customFormat="1" ht="15.95" customHeight="1" x14ac:dyDescent="0.15">
      <c r="B34" s="731"/>
      <c r="C34" s="548" t="s">
        <v>276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7"/>
    </row>
    <row r="35" spans="2:24" s="237" customFormat="1" ht="15.95" customHeight="1" x14ac:dyDescent="0.15">
      <c r="B35" s="704"/>
      <c r="C35" s="241" t="s">
        <v>101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3">
        <f>SUM(D35:W35)</f>
        <v>0</v>
      </c>
    </row>
    <row r="36" spans="2:24" s="237" customFormat="1" ht="15.95" customHeight="1" x14ac:dyDescent="0.15">
      <c r="B36" s="703"/>
      <c r="C36" s="238" t="s">
        <v>102</v>
      </c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40">
        <f>SUM(D36:W36)</f>
        <v>0</v>
      </c>
    </row>
    <row r="37" spans="2:24" s="237" customFormat="1" ht="15.95" customHeight="1" x14ac:dyDescent="0.15">
      <c r="B37" s="731"/>
      <c r="C37" s="548" t="s">
        <v>276</v>
      </c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7"/>
    </row>
    <row r="38" spans="2:24" s="237" customFormat="1" ht="15.95" customHeight="1" x14ac:dyDescent="0.15">
      <c r="B38" s="704"/>
      <c r="C38" s="241" t="s">
        <v>101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3">
        <f>SUM(D38:W38)</f>
        <v>0</v>
      </c>
    </row>
    <row r="39" spans="2:24" s="237" customFormat="1" ht="15.95" customHeight="1" x14ac:dyDescent="0.15">
      <c r="B39" s="703"/>
      <c r="C39" s="238" t="s">
        <v>102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40">
        <f>SUM(D39:W39)</f>
        <v>0</v>
      </c>
    </row>
    <row r="40" spans="2:24" s="237" customFormat="1" ht="15.95" customHeight="1" x14ac:dyDescent="0.15">
      <c r="B40" s="731"/>
      <c r="C40" s="548" t="s">
        <v>276</v>
      </c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7"/>
    </row>
    <row r="41" spans="2:24" s="237" customFormat="1" ht="15.95" customHeight="1" x14ac:dyDescent="0.15">
      <c r="B41" s="704"/>
      <c r="C41" s="241" t="s">
        <v>101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3">
        <f>SUM(D41:W41)</f>
        <v>0</v>
      </c>
    </row>
    <row r="42" spans="2:24" s="237" customFormat="1" ht="20.100000000000001" customHeight="1" x14ac:dyDescent="0.15">
      <c r="B42" s="705" t="s">
        <v>100</v>
      </c>
      <c r="C42" s="706"/>
      <c r="D42" s="244">
        <f t="shared" ref="D42:W42" si="0">D8+D11+D14+D17+D20+D23+D26+D29+D32+D35+D38+D41</f>
        <v>0</v>
      </c>
      <c r="E42" s="244">
        <f t="shared" si="0"/>
        <v>0</v>
      </c>
      <c r="F42" s="244">
        <f t="shared" si="0"/>
        <v>0</v>
      </c>
      <c r="G42" s="244">
        <f t="shared" si="0"/>
        <v>0</v>
      </c>
      <c r="H42" s="244">
        <f t="shared" si="0"/>
        <v>0</v>
      </c>
      <c r="I42" s="244">
        <f t="shared" si="0"/>
        <v>0</v>
      </c>
      <c r="J42" s="244">
        <f t="shared" si="0"/>
        <v>0</v>
      </c>
      <c r="K42" s="244">
        <f t="shared" si="0"/>
        <v>0</v>
      </c>
      <c r="L42" s="244">
        <f t="shared" si="0"/>
        <v>0</v>
      </c>
      <c r="M42" s="244">
        <f t="shared" si="0"/>
        <v>0</v>
      </c>
      <c r="N42" s="244">
        <f t="shared" si="0"/>
        <v>0</v>
      </c>
      <c r="O42" s="244">
        <f t="shared" si="0"/>
        <v>0</v>
      </c>
      <c r="P42" s="244">
        <f t="shared" si="0"/>
        <v>0</v>
      </c>
      <c r="Q42" s="244">
        <f t="shared" si="0"/>
        <v>0</v>
      </c>
      <c r="R42" s="244">
        <f t="shared" si="0"/>
        <v>0</v>
      </c>
      <c r="S42" s="244">
        <f t="shared" si="0"/>
        <v>0</v>
      </c>
      <c r="T42" s="244">
        <f t="shared" si="0"/>
        <v>0</v>
      </c>
      <c r="U42" s="244">
        <f t="shared" si="0"/>
        <v>0</v>
      </c>
      <c r="V42" s="244">
        <f t="shared" si="0"/>
        <v>0</v>
      </c>
      <c r="W42" s="244">
        <f t="shared" si="0"/>
        <v>0</v>
      </c>
      <c r="X42" s="349">
        <f>X8+X11+X14+X17+X20+X23+X26+X29+X32+X35+X38+X41</f>
        <v>0</v>
      </c>
    </row>
    <row r="43" spans="2:24" s="237" customFormat="1" ht="15.95" customHeight="1" x14ac:dyDescent="0.15">
      <c r="B43" s="75" t="s">
        <v>188</v>
      </c>
      <c r="C43" s="351"/>
      <c r="D43" s="352"/>
      <c r="E43" s="352"/>
      <c r="F43" s="352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</row>
    <row r="44" spans="2:24" s="237" customFormat="1" ht="15.95" customHeight="1" x14ac:dyDescent="0.15">
      <c r="B44" s="75" t="s">
        <v>194</v>
      </c>
      <c r="C44" s="351"/>
      <c r="D44" s="352"/>
      <c r="E44" s="352"/>
      <c r="F44" s="352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</row>
    <row r="45" spans="2:24" s="237" customFormat="1" ht="15.95" customHeight="1" x14ac:dyDescent="0.15">
      <c r="B45" s="75" t="s">
        <v>201</v>
      </c>
      <c r="C45" s="351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</row>
    <row r="46" spans="2:24" s="237" customFormat="1" ht="15.95" customHeight="1" x14ac:dyDescent="0.15">
      <c r="B46" s="75" t="s">
        <v>195</v>
      </c>
      <c r="C46" s="247"/>
      <c r="D46" s="248"/>
      <c r="E46" s="248"/>
      <c r="F46" s="248"/>
      <c r="X46" s="363"/>
    </row>
    <row r="47" spans="2:24" s="237" customFormat="1" ht="15.95" customHeight="1" x14ac:dyDescent="0.15">
      <c r="B47" s="75" t="s">
        <v>193</v>
      </c>
      <c r="C47" s="247"/>
      <c r="D47" s="248"/>
      <c r="E47" s="248"/>
      <c r="F47" s="248"/>
    </row>
    <row r="48" spans="2:24" ht="15.95" customHeight="1" x14ac:dyDescent="0.15"/>
    <row r="49" spans="4:4" ht="15.95" customHeight="1" x14ac:dyDescent="0.15">
      <c r="D49" s="33"/>
    </row>
    <row r="50" spans="4:4" ht="15.95" customHeight="1" x14ac:dyDescent="0.15"/>
    <row r="51" spans="4:4" ht="15.95" customHeight="1" x14ac:dyDescent="0.15"/>
  </sheetData>
  <sheetProtection insertRows="0"/>
  <protectedRanges>
    <protectedRange sqref="B46:IV47 Y45:IV45 B45:C45" name="範囲3_1"/>
    <protectedRange sqref="B12 D12:W12 B14:W15 B6:W6 B8:W9 B7 D7:W7 B11:W11 B10 D10:W10 B13 D13:W13 B17:W18 B16 D16:W16 B20:W21 B19 D19:W19 B23:W24 B22 D22:W22 B26:W27 B25 D25:W25 B29:W30 B28 D28:W28 B32:W33 B31 D31:W31 B35:W36 B34 D34:W34 B38:W39 B37 D37:W37 B41:W41 B40 D40:W40" name="範囲1_1"/>
    <protectedRange sqref="C12" name="範囲1_5"/>
    <protectedRange sqref="C7" name="範囲1_1_1"/>
    <protectedRange sqref="C10" name="範囲1_1_2"/>
    <protectedRange sqref="C13" name="範囲1_1_3"/>
    <protectedRange sqref="C16" name="範囲1_1_4"/>
    <protectedRange sqref="C19" name="範囲1_1_5"/>
    <protectedRange sqref="C22" name="範囲1_1_6"/>
    <protectedRange sqref="C25" name="範囲1_1_7"/>
    <protectedRange sqref="C28" name="範囲1_1_8"/>
    <protectedRange sqref="C31" name="範囲1_1_9"/>
    <protectedRange sqref="C34" name="範囲1_1_10"/>
    <protectedRange sqref="C37" name="範囲1_1_11"/>
    <protectedRange sqref="C40" name="範囲1_1_12"/>
  </protectedRanges>
  <mergeCells count="17">
    <mergeCell ref="B30:B32"/>
    <mergeCell ref="B33:B35"/>
    <mergeCell ref="B36:B38"/>
    <mergeCell ref="B39:B41"/>
    <mergeCell ref="B42:C42"/>
    <mergeCell ref="B27:B29"/>
    <mergeCell ref="B1:X1"/>
    <mergeCell ref="B3:C4"/>
    <mergeCell ref="D3:W3"/>
    <mergeCell ref="X3:X4"/>
    <mergeCell ref="B6:B8"/>
    <mergeCell ref="B9:B11"/>
    <mergeCell ref="B12:B14"/>
    <mergeCell ref="B15:B17"/>
    <mergeCell ref="B18:B20"/>
    <mergeCell ref="B21:B23"/>
    <mergeCell ref="B24:B26"/>
  </mergeCells>
  <phoneticPr fontId="2"/>
  <printOptions horizontalCentered="1"/>
  <pageMargins left="0.70866141732283472" right="0.70866141732283472" top="1.3779527559055118" bottom="0.59055118110236227" header="0.51181102362204722" footer="0.31496062992125984"/>
  <pageSetup paperSize="8" scale="84" orientation="landscape" r:id="rId1"/>
  <headerFooter>
    <oddHeader>&amp;R&amp;"BIZ UDゴシック,標準"（仮称）福井市新ごみ処理施設整備・運営事業に係る提案書類(&amp;A)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Z53"/>
  <sheetViews>
    <sheetView showGridLines="0" view="pageBreakPreview" topLeftCell="B1" zoomScaleNormal="100" zoomScaleSheetLayoutView="100" workbookViewId="0">
      <pane ySplit="5" topLeftCell="A6" activePane="bottomLeft" state="frozen"/>
      <selection activeCell="F8" sqref="F8"/>
      <selection pane="bottomLeft" activeCell="F8" sqref="F8"/>
    </sheetView>
  </sheetViews>
  <sheetFormatPr defaultColWidth="9" defaultRowHeight="13.5" x14ac:dyDescent="0.15"/>
  <cols>
    <col min="1" max="1" width="2.625" style="24" customWidth="1"/>
    <col min="2" max="2" width="2.5" style="24" customWidth="1"/>
    <col min="3" max="3" width="24.125" style="24" customWidth="1"/>
    <col min="4" max="4" width="10.25" style="24" bestFit="1" customWidth="1"/>
    <col min="5" max="24" width="8.625" style="24" customWidth="1"/>
    <col min="25" max="25" width="1.625" style="24" customWidth="1"/>
    <col min="26" max="26" width="10.625" style="24" customWidth="1"/>
    <col min="27" max="16384" width="9" style="24"/>
  </cols>
  <sheetData>
    <row r="2" spans="2:26" s="122" customFormat="1" ht="21" customHeight="1" x14ac:dyDescent="0.15">
      <c r="B2" s="732" t="s">
        <v>179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</row>
    <row r="3" spans="2:26" s="122" customFormat="1" ht="17.25" customHeight="1" x14ac:dyDescent="0.15"/>
    <row r="4" spans="2:26" s="122" customFormat="1" x14ac:dyDescent="0.15">
      <c r="B4" s="365"/>
      <c r="C4" s="365"/>
      <c r="D4" s="365"/>
      <c r="E4" s="366"/>
      <c r="F4" s="366"/>
      <c r="G4" s="366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235"/>
      <c r="V4" s="235"/>
      <c r="W4" s="235"/>
      <c r="X4" s="236" t="s">
        <v>93</v>
      </c>
    </row>
    <row r="5" spans="2:26" s="368" customFormat="1" ht="30" customHeight="1" x14ac:dyDescent="0.15">
      <c r="B5" s="733" t="s">
        <v>277</v>
      </c>
      <c r="C5" s="734"/>
      <c r="D5" s="735"/>
      <c r="E5" s="274" t="s">
        <v>209</v>
      </c>
      <c r="F5" s="274" t="s">
        <v>210</v>
      </c>
      <c r="G5" s="274" t="s">
        <v>211</v>
      </c>
      <c r="H5" s="274" t="s">
        <v>212</v>
      </c>
      <c r="I5" s="274" t="s">
        <v>213</v>
      </c>
      <c r="J5" s="274" t="s">
        <v>214</v>
      </c>
      <c r="K5" s="274" t="s">
        <v>215</v>
      </c>
      <c r="L5" s="274" t="s">
        <v>216</v>
      </c>
      <c r="M5" s="274" t="s">
        <v>217</v>
      </c>
      <c r="N5" s="274" t="s">
        <v>218</v>
      </c>
      <c r="O5" s="274" t="s">
        <v>219</v>
      </c>
      <c r="P5" s="274" t="s">
        <v>220</v>
      </c>
      <c r="Q5" s="274" t="s">
        <v>221</v>
      </c>
      <c r="R5" s="274" t="s">
        <v>222</v>
      </c>
      <c r="S5" s="274" t="s">
        <v>223</v>
      </c>
      <c r="T5" s="274" t="s">
        <v>224</v>
      </c>
      <c r="U5" s="274" t="s">
        <v>225</v>
      </c>
      <c r="V5" s="274" t="s">
        <v>226</v>
      </c>
      <c r="W5" s="274" t="s">
        <v>227</v>
      </c>
      <c r="X5" s="164" t="s">
        <v>228</v>
      </c>
    </row>
    <row r="6" spans="2:26" s="368" customFormat="1" ht="15" customHeight="1" x14ac:dyDescent="0.15">
      <c r="B6" s="369" t="s">
        <v>141</v>
      </c>
      <c r="C6" s="370"/>
      <c r="D6" s="370"/>
      <c r="E6" s="371"/>
      <c r="F6" s="372"/>
      <c r="G6" s="372"/>
      <c r="H6" s="373"/>
      <c r="I6" s="373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4"/>
      <c r="Y6" s="375"/>
      <c r="Z6" s="376">
        <f t="shared" ref="Z6:Z14" si="0">SUM(E6:X6)</f>
        <v>0</v>
      </c>
    </row>
    <row r="7" spans="2:26" s="368" customFormat="1" ht="15" customHeight="1" x14ac:dyDescent="0.15">
      <c r="B7" s="377"/>
      <c r="C7" s="736" t="s">
        <v>156</v>
      </c>
      <c r="D7" s="378" t="s">
        <v>139</v>
      </c>
      <c r="E7" s="379"/>
      <c r="F7" s="380"/>
      <c r="G7" s="380"/>
      <c r="H7" s="381"/>
      <c r="I7" s="381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2"/>
      <c r="Y7" s="375"/>
      <c r="Z7" s="376">
        <f t="shared" si="0"/>
        <v>0</v>
      </c>
    </row>
    <row r="8" spans="2:26" s="368" customFormat="1" ht="15" customHeight="1" x14ac:dyDescent="0.15">
      <c r="B8" s="377"/>
      <c r="C8" s="737"/>
      <c r="D8" s="383" t="s">
        <v>138</v>
      </c>
      <c r="E8" s="384"/>
      <c r="F8" s="385"/>
      <c r="G8" s="385"/>
      <c r="H8" s="386"/>
      <c r="I8" s="386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7"/>
      <c r="Y8" s="375"/>
      <c r="Z8" s="376">
        <f t="shared" si="0"/>
        <v>0</v>
      </c>
    </row>
    <row r="9" spans="2:26" s="368" customFormat="1" ht="15" customHeight="1" x14ac:dyDescent="0.15">
      <c r="B9" s="369" t="s">
        <v>140</v>
      </c>
      <c r="C9" s="370"/>
      <c r="D9" s="370"/>
      <c r="E9" s="371"/>
      <c r="F9" s="372"/>
      <c r="G9" s="372"/>
      <c r="H9" s="373"/>
      <c r="I9" s="373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4"/>
      <c r="Y9" s="375"/>
      <c r="Z9" s="376">
        <f t="shared" si="0"/>
        <v>0</v>
      </c>
    </row>
    <row r="10" spans="2:26" s="368" customFormat="1" ht="15" customHeight="1" x14ac:dyDescent="0.15">
      <c r="B10" s="388"/>
      <c r="C10" s="738" t="s">
        <v>157</v>
      </c>
      <c r="D10" s="389" t="s">
        <v>139</v>
      </c>
      <c r="E10" s="390"/>
      <c r="F10" s="380"/>
      <c r="G10" s="380"/>
      <c r="H10" s="381"/>
      <c r="I10" s="381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2"/>
      <c r="Y10" s="375"/>
      <c r="Z10" s="376">
        <f t="shared" si="0"/>
        <v>0</v>
      </c>
    </row>
    <row r="11" spans="2:26" s="368" customFormat="1" ht="15" customHeight="1" x14ac:dyDescent="0.15">
      <c r="B11" s="388"/>
      <c r="C11" s="739"/>
      <c r="D11" s="391" t="s">
        <v>138</v>
      </c>
      <c r="E11" s="384"/>
      <c r="F11" s="385"/>
      <c r="G11" s="385"/>
      <c r="H11" s="386"/>
      <c r="I11" s="386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7"/>
      <c r="Y11" s="375"/>
      <c r="Z11" s="376">
        <f t="shared" si="0"/>
        <v>0</v>
      </c>
    </row>
    <row r="12" spans="2:26" s="368" customFormat="1" ht="15" customHeight="1" x14ac:dyDescent="0.15">
      <c r="B12" s="388"/>
      <c r="C12" s="392" t="s">
        <v>158</v>
      </c>
      <c r="D12" s="393"/>
      <c r="E12" s="394"/>
      <c r="F12" s="395"/>
      <c r="G12" s="395"/>
      <c r="H12" s="396"/>
      <c r="I12" s="396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467"/>
      <c r="Y12" s="375"/>
      <c r="Z12" s="376">
        <f t="shared" si="0"/>
        <v>0</v>
      </c>
    </row>
    <row r="13" spans="2:26" s="368" customFormat="1" ht="15" customHeight="1" x14ac:dyDescent="0.15">
      <c r="B13" s="397"/>
      <c r="C13" s="398" t="s">
        <v>159</v>
      </c>
      <c r="D13" s="393"/>
      <c r="E13" s="384"/>
      <c r="F13" s="385"/>
      <c r="G13" s="385"/>
      <c r="H13" s="386"/>
      <c r="I13" s="386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7"/>
      <c r="Y13" s="375"/>
      <c r="Z13" s="376">
        <f t="shared" si="0"/>
        <v>0</v>
      </c>
    </row>
    <row r="14" spans="2:26" s="368" customFormat="1" ht="15" customHeight="1" x14ac:dyDescent="0.15">
      <c r="B14" s="399"/>
      <c r="C14" s="740" t="s">
        <v>160</v>
      </c>
      <c r="D14" s="391" t="s">
        <v>139</v>
      </c>
      <c r="E14" s="384"/>
      <c r="F14" s="385"/>
      <c r="G14" s="385"/>
      <c r="H14" s="386"/>
      <c r="I14" s="386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7"/>
      <c r="Y14" s="375"/>
      <c r="Z14" s="376">
        <f t="shared" si="0"/>
        <v>0</v>
      </c>
    </row>
    <row r="15" spans="2:26" s="368" customFormat="1" ht="15" customHeight="1" x14ac:dyDescent="0.15">
      <c r="B15" s="399"/>
      <c r="C15" s="741"/>
      <c r="D15" s="391" t="s">
        <v>138</v>
      </c>
      <c r="E15" s="400"/>
      <c r="F15" s="401"/>
      <c r="G15" s="401"/>
      <c r="H15" s="402"/>
      <c r="I15" s="402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3"/>
      <c r="Y15" s="375"/>
      <c r="Z15" s="375"/>
    </row>
    <row r="16" spans="2:26" s="368" customFormat="1" ht="15" customHeight="1" x14ac:dyDescent="0.15">
      <c r="B16" s="404" t="s">
        <v>137</v>
      </c>
      <c r="C16" s="405"/>
      <c r="D16" s="405"/>
      <c r="E16" s="371">
        <f>E6-E9</f>
        <v>0</v>
      </c>
      <c r="F16" s="372">
        <f t="shared" ref="F16:W16" si="1">F6-F9</f>
        <v>0</v>
      </c>
      <c r="G16" s="372">
        <f t="shared" si="1"/>
        <v>0</v>
      </c>
      <c r="H16" s="373">
        <f t="shared" si="1"/>
        <v>0</v>
      </c>
      <c r="I16" s="373">
        <f t="shared" si="1"/>
        <v>0</v>
      </c>
      <c r="J16" s="372">
        <f t="shared" si="1"/>
        <v>0</v>
      </c>
      <c r="K16" s="372">
        <f t="shared" si="1"/>
        <v>0</v>
      </c>
      <c r="L16" s="372">
        <f t="shared" si="1"/>
        <v>0</v>
      </c>
      <c r="M16" s="372">
        <f t="shared" si="1"/>
        <v>0</v>
      </c>
      <c r="N16" s="372">
        <f t="shared" si="1"/>
        <v>0</v>
      </c>
      <c r="O16" s="372">
        <f t="shared" si="1"/>
        <v>0</v>
      </c>
      <c r="P16" s="372">
        <f t="shared" si="1"/>
        <v>0</v>
      </c>
      <c r="Q16" s="372">
        <f t="shared" si="1"/>
        <v>0</v>
      </c>
      <c r="R16" s="372">
        <f t="shared" si="1"/>
        <v>0</v>
      </c>
      <c r="S16" s="372">
        <f t="shared" si="1"/>
        <v>0</v>
      </c>
      <c r="T16" s="372">
        <f t="shared" si="1"/>
        <v>0</v>
      </c>
      <c r="U16" s="372">
        <f t="shared" si="1"/>
        <v>0</v>
      </c>
      <c r="V16" s="372">
        <f t="shared" si="1"/>
        <v>0</v>
      </c>
      <c r="W16" s="372">
        <f t="shared" si="1"/>
        <v>0</v>
      </c>
      <c r="X16" s="374">
        <f t="shared" ref="X16" si="2">X6-X9</f>
        <v>0</v>
      </c>
      <c r="Y16" s="375"/>
      <c r="Z16" s="376">
        <f>SUM(E16:X16)</f>
        <v>0</v>
      </c>
    </row>
    <row r="17" spans="2:26" s="368" customFormat="1" ht="15" customHeight="1" x14ac:dyDescent="0.15">
      <c r="B17" s="406" t="s">
        <v>136</v>
      </c>
      <c r="C17" s="405"/>
      <c r="D17" s="405"/>
      <c r="E17" s="384">
        <f t="shared" ref="E17:W17" si="3">E32</f>
        <v>0</v>
      </c>
      <c r="F17" s="385">
        <f t="shared" si="3"/>
        <v>0</v>
      </c>
      <c r="G17" s="385">
        <f t="shared" si="3"/>
        <v>0</v>
      </c>
      <c r="H17" s="373">
        <f t="shared" si="3"/>
        <v>0</v>
      </c>
      <c r="I17" s="373">
        <f t="shared" si="3"/>
        <v>0</v>
      </c>
      <c r="J17" s="372">
        <f t="shared" si="3"/>
        <v>0</v>
      </c>
      <c r="K17" s="372">
        <f t="shared" si="3"/>
        <v>0</v>
      </c>
      <c r="L17" s="372">
        <f t="shared" si="3"/>
        <v>0</v>
      </c>
      <c r="M17" s="372">
        <f t="shared" si="3"/>
        <v>0</v>
      </c>
      <c r="N17" s="372">
        <f t="shared" si="3"/>
        <v>0</v>
      </c>
      <c r="O17" s="372">
        <f t="shared" si="3"/>
        <v>0</v>
      </c>
      <c r="P17" s="372">
        <f t="shared" si="3"/>
        <v>0</v>
      </c>
      <c r="Q17" s="372">
        <f t="shared" si="3"/>
        <v>0</v>
      </c>
      <c r="R17" s="372">
        <f t="shared" si="3"/>
        <v>0</v>
      </c>
      <c r="S17" s="372">
        <f t="shared" si="3"/>
        <v>0</v>
      </c>
      <c r="T17" s="372">
        <f t="shared" si="3"/>
        <v>0</v>
      </c>
      <c r="U17" s="372">
        <f t="shared" si="3"/>
        <v>0</v>
      </c>
      <c r="V17" s="372">
        <f t="shared" si="3"/>
        <v>0</v>
      </c>
      <c r="W17" s="372">
        <f t="shared" si="3"/>
        <v>0</v>
      </c>
      <c r="X17" s="374">
        <f t="shared" ref="X17" si="4">X32</f>
        <v>0</v>
      </c>
      <c r="Y17" s="375"/>
      <c r="Z17" s="376">
        <f>SUM(E17:X17)</f>
        <v>0</v>
      </c>
    </row>
    <row r="18" spans="2:26" s="368" customFormat="1" ht="15" customHeight="1" x14ac:dyDescent="0.15">
      <c r="B18" s="404" t="s">
        <v>135</v>
      </c>
      <c r="C18" s="405"/>
      <c r="D18" s="405"/>
      <c r="E18" s="371">
        <f t="shared" ref="E18:W18" si="5">E16-E17</f>
        <v>0</v>
      </c>
      <c r="F18" s="372">
        <f t="shared" si="5"/>
        <v>0</v>
      </c>
      <c r="G18" s="372">
        <f t="shared" si="5"/>
        <v>0</v>
      </c>
      <c r="H18" s="373">
        <f t="shared" si="5"/>
        <v>0</v>
      </c>
      <c r="I18" s="373">
        <f t="shared" si="5"/>
        <v>0</v>
      </c>
      <c r="J18" s="372">
        <f t="shared" si="5"/>
        <v>0</v>
      </c>
      <c r="K18" s="372">
        <f t="shared" si="5"/>
        <v>0</v>
      </c>
      <c r="L18" s="372">
        <f t="shared" si="5"/>
        <v>0</v>
      </c>
      <c r="M18" s="372">
        <f t="shared" si="5"/>
        <v>0</v>
      </c>
      <c r="N18" s="372">
        <f t="shared" si="5"/>
        <v>0</v>
      </c>
      <c r="O18" s="372">
        <f t="shared" si="5"/>
        <v>0</v>
      </c>
      <c r="P18" s="372">
        <f t="shared" si="5"/>
        <v>0</v>
      </c>
      <c r="Q18" s="372">
        <f t="shared" si="5"/>
        <v>0</v>
      </c>
      <c r="R18" s="372">
        <f t="shared" si="5"/>
        <v>0</v>
      </c>
      <c r="S18" s="372">
        <f t="shared" si="5"/>
        <v>0</v>
      </c>
      <c r="T18" s="372">
        <f t="shared" si="5"/>
        <v>0</v>
      </c>
      <c r="U18" s="372">
        <f t="shared" si="5"/>
        <v>0</v>
      </c>
      <c r="V18" s="372">
        <f t="shared" si="5"/>
        <v>0</v>
      </c>
      <c r="W18" s="372">
        <f t="shared" si="5"/>
        <v>0</v>
      </c>
      <c r="X18" s="374">
        <f t="shared" ref="X18" si="6">X16-X17</f>
        <v>0</v>
      </c>
      <c r="Y18" s="375"/>
      <c r="Z18" s="376">
        <f>SUM(E18:X18)</f>
        <v>0</v>
      </c>
    </row>
    <row r="19" spans="2:26" s="368" customFormat="1" ht="12.95" customHeight="1" x14ac:dyDescent="0.15">
      <c r="D19" s="407"/>
      <c r="E19" s="408"/>
      <c r="F19" s="408"/>
      <c r="G19" s="408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375"/>
      <c r="Z19" s="375"/>
    </row>
    <row r="20" spans="2:26" s="368" customFormat="1" ht="12.95" customHeight="1" x14ac:dyDescent="0.15">
      <c r="D20" s="407"/>
      <c r="E20" s="408"/>
      <c r="F20" s="408"/>
      <c r="G20" s="408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</row>
    <row r="21" spans="2:26" s="122" customFormat="1" x14ac:dyDescent="0.15">
      <c r="B21" s="410" t="s">
        <v>134</v>
      </c>
      <c r="C21" s="410"/>
      <c r="D21" s="410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236" t="s">
        <v>93</v>
      </c>
    </row>
    <row r="22" spans="2:26" s="368" customFormat="1" ht="30" customHeight="1" x14ac:dyDescent="0.15">
      <c r="B22" s="733" t="s">
        <v>277</v>
      </c>
      <c r="C22" s="734"/>
      <c r="D22" s="735"/>
      <c r="E22" s="274" t="s">
        <v>209</v>
      </c>
      <c r="F22" s="274" t="s">
        <v>210</v>
      </c>
      <c r="G22" s="274" t="s">
        <v>211</v>
      </c>
      <c r="H22" s="274" t="s">
        <v>212</v>
      </c>
      <c r="I22" s="274" t="s">
        <v>213</v>
      </c>
      <c r="J22" s="274" t="s">
        <v>214</v>
      </c>
      <c r="K22" s="274" t="s">
        <v>215</v>
      </c>
      <c r="L22" s="274" t="s">
        <v>216</v>
      </c>
      <c r="M22" s="274" t="s">
        <v>217</v>
      </c>
      <c r="N22" s="274" t="s">
        <v>218</v>
      </c>
      <c r="O22" s="274" t="s">
        <v>219</v>
      </c>
      <c r="P22" s="274" t="s">
        <v>220</v>
      </c>
      <c r="Q22" s="274" t="s">
        <v>221</v>
      </c>
      <c r="R22" s="274" t="s">
        <v>222</v>
      </c>
      <c r="S22" s="274" t="s">
        <v>223</v>
      </c>
      <c r="T22" s="274" t="s">
        <v>224</v>
      </c>
      <c r="U22" s="274" t="s">
        <v>225</v>
      </c>
      <c r="V22" s="274" t="s">
        <v>226</v>
      </c>
      <c r="W22" s="274" t="s">
        <v>227</v>
      </c>
      <c r="X22" s="164" t="s">
        <v>228</v>
      </c>
    </row>
    <row r="23" spans="2:26" s="368" customFormat="1" ht="15" customHeight="1" x14ac:dyDescent="0.15">
      <c r="B23" s="411" t="s">
        <v>133</v>
      </c>
      <c r="C23" s="412"/>
      <c r="D23" s="413"/>
      <c r="E23" s="414">
        <f t="shared" ref="E23:W23" si="7">E16</f>
        <v>0</v>
      </c>
      <c r="F23" s="415">
        <f t="shared" si="7"/>
        <v>0</v>
      </c>
      <c r="G23" s="415">
        <f t="shared" si="7"/>
        <v>0</v>
      </c>
      <c r="H23" s="416">
        <f t="shared" si="7"/>
        <v>0</v>
      </c>
      <c r="I23" s="416">
        <f t="shared" si="7"/>
        <v>0</v>
      </c>
      <c r="J23" s="415">
        <f t="shared" si="7"/>
        <v>0</v>
      </c>
      <c r="K23" s="415">
        <f t="shared" si="7"/>
        <v>0</v>
      </c>
      <c r="L23" s="415">
        <f t="shared" si="7"/>
        <v>0</v>
      </c>
      <c r="M23" s="415">
        <f t="shared" si="7"/>
        <v>0</v>
      </c>
      <c r="N23" s="415">
        <f t="shared" si="7"/>
        <v>0</v>
      </c>
      <c r="O23" s="415">
        <f t="shared" si="7"/>
        <v>0</v>
      </c>
      <c r="P23" s="415">
        <f t="shared" si="7"/>
        <v>0</v>
      </c>
      <c r="Q23" s="415">
        <f t="shared" si="7"/>
        <v>0</v>
      </c>
      <c r="R23" s="415">
        <f t="shared" si="7"/>
        <v>0</v>
      </c>
      <c r="S23" s="415">
        <f t="shared" si="7"/>
        <v>0</v>
      </c>
      <c r="T23" s="415">
        <f t="shared" si="7"/>
        <v>0</v>
      </c>
      <c r="U23" s="415">
        <f t="shared" si="7"/>
        <v>0</v>
      </c>
      <c r="V23" s="415">
        <f t="shared" si="7"/>
        <v>0</v>
      </c>
      <c r="W23" s="415">
        <f t="shared" si="7"/>
        <v>0</v>
      </c>
      <c r="X23" s="417">
        <f t="shared" ref="X23" si="8">X16</f>
        <v>0</v>
      </c>
      <c r="Z23" s="376">
        <f>SUM(E23:X23)</f>
        <v>0</v>
      </c>
    </row>
    <row r="24" spans="2:26" s="368" customFormat="1" ht="15" customHeight="1" x14ac:dyDescent="0.15">
      <c r="B24" s="404" t="s">
        <v>132</v>
      </c>
      <c r="C24" s="418"/>
      <c r="D24" s="419"/>
      <c r="E24" s="420">
        <v>0</v>
      </c>
      <c r="F24" s="421">
        <v>0</v>
      </c>
      <c r="G24" s="421">
        <v>0</v>
      </c>
      <c r="H24" s="422">
        <v>0</v>
      </c>
      <c r="I24" s="422">
        <v>0</v>
      </c>
      <c r="J24" s="421">
        <v>0</v>
      </c>
      <c r="K24" s="421">
        <v>0</v>
      </c>
      <c r="L24" s="421">
        <v>0</v>
      </c>
      <c r="M24" s="421">
        <v>0</v>
      </c>
      <c r="N24" s="421">
        <v>0</v>
      </c>
      <c r="O24" s="421">
        <v>0</v>
      </c>
      <c r="P24" s="421">
        <v>0</v>
      </c>
      <c r="Q24" s="421">
        <v>0</v>
      </c>
      <c r="R24" s="421">
        <v>0</v>
      </c>
      <c r="S24" s="421">
        <v>0</v>
      </c>
      <c r="T24" s="421">
        <v>0</v>
      </c>
      <c r="U24" s="421">
        <v>0</v>
      </c>
      <c r="V24" s="421">
        <v>0</v>
      </c>
      <c r="W24" s="421">
        <v>0</v>
      </c>
      <c r="X24" s="423">
        <v>0</v>
      </c>
      <c r="Z24" s="376">
        <f>SUM(E24:X24)</f>
        <v>0</v>
      </c>
    </row>
    <row r="25" spans="2:26" s="368" customFormat="1" ht="15" customHeight="1" thickBot="1" x14ac:dyDescent="0.2">
      <c r="B25" s="424" t="s">
        <v>131</v>
      </c>
      <c r="C25" s="425"/>
      <c r="D25" s="426"/>
      <c r="E25" s="427">
        <f t="shared" ref="E25:W25" si="9">E23+E24</f>
        <v>0</v>
      </c>
      <c r="F25" s="428">
        <f t="shared" si="9"/>
        <v>0</v>
      </c>
      <c r="G25" s="428">
        <f t="shared" si="9"/>
        <v>0</v>
      </c>
      <c r="H25" s="429">
        <f t="shared" si="9"/>
        <v>0</v>
      </c>
      <c r="I25" s="429">
        <f t="shared" si="9"/>
        <v>0</v>
      </c>
      <c r="J25" s="428">
        <f t="shared" si="9"/>
        <v>0</v>
      </c>
      <c r="K25" s="428">
        <f t="shared" si="9"/>
        <v>0</v>
      </c>
      <c r="L25" s="428">
        <f t="shared" si="9"/>
        <v>0</v>
      </c>
      <c r="M25" s="428">
        <f t="shared" si="9"/>
        <v>0</v>
      </c>
      <c r="N25" s="428">
        <f t="shared" si="9"/>
        <v>0</v>
      </c>
      <c r="O25" s="428">
        <f t="shared" si="9"/>
        <v>0</v>
      </c>
      <c r="P25" s="428">
        <f t="shared" si="9"/>
        <v>0</v>
      </c>
      <c r="Q25" s="428">
        <f t="shared" si="9"/>
        <v>0</v>
      </c>
      <c r="R25" s="428">
        <f t="shared" si="9"/>
        <v>0</v>
      </c>
      <c r="S25" s="428">
        <f t="shared" si="9"/>
        <v>0</v>
      </c>
      <c r="T25" s="428">
        <f t="shared" si="9"/>
        <v>0</v>
      </c>
      <c r="U25" s="428">
        <f t="shared" si="9"/>
        <v>0</v>
      </c>
      <c r="V25" s="428">
        <f t="shared" si="9"/>
        <v>0</v>
      </c>
      <c r="W25" s="428">
        <f t="shared" si="9"/>
        <v>0</v>
      </c>
      <c r="X25" s="430">
        <f t="shared" ref="X25" si="10">X23+X24</f>
        <v>0</v>
      </c>
      <c r="Z25" s="376">
        <f>SUM(E25:X25)</f>
        <v>0</v>
      </c>
    </row>
    <row r="26" spans="2:26" s="368" customFormat="1" ht="15" customHeight="1" thickTop="1" x14ac:dyDescent="0.15">
      <c r="B26" s="431" t="s">
        <v>130</v>
      </c>
      <c r="C26" s="432"/>
      <c r="D26" s="433"/>
      <c r="E26" s="434"/>
      <c r="F26" s="435"/>
      <c r="G26" s="435"/>
      <c r="H26" s="436"/>
      <c r="I26" s="436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7"/>
    </row>
    <row r="27" spans="2:26" s="368" customFormat="1" ht="15" customHeight="1" x14ac:dyDescent="0.15">
      <c r="B27" s="438"/>
      <c r="C27" s="439" t="s">
        <v>129</v>
      </c>
      <c r="D27" s="440"/>
      <c r="E27" s="441"/>
      <c r="F27" s="442"/>
      <c r="G27" s="442"/>
      <c r="H27" s="443"/>
      <c r="I27" s="443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4"/>
      <c r="Z27" s="376">
        <f t="shared" ref="Z27:Z32" si="11">SUM(E27:X27)</f>
        <v>0</v>
      </c>
    </row>
    <row r="28" spans="2:26" s="368" customFormat="1" ht="15" customHeight="1" x14ac:dyDescent="0.15">
      <c r="B28" s="438"/>
      <c r="C28" s="439" t="s">
        <v>272</v>
      </c>
      <c r="D28" s="440"/>
      <c r="E28" s="441"/>
      <c r="F28" s="442"/>
      <c r="G28" s="442"/>
      <c r="H28" s="443"/>
      <c r="I28" s="443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4"/>
      <c r="Z28" s="376">
        <f t="shared" si="11"/>
        <v>0</v>
      </c>
    </row>
    <row r="29" spans="2:26" s="368" customFormat="1" ht="15" customHeight="1" x14ac:dyDescent="0.15">
      <c r="B29" s="438"/>
      <c r="C29" s="439" t="s">
        <v>269</v>
      </c>
      <c r="D29" s="440"/>
      <c r="E29" s="441"/>
      <c r="F29" s="442"/>
      <c r="G29" s="442"/>
      <c r="H29" s="443"/>
      <c r="I29" s="443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444"/>
      <c r="Z29" s="376">
        <f t="shared" si="11"/>
        <v>0</v>
      </c>
    </row>
    <row r="30" spans="2:26" s="368" customFormat="1" ht="15" customHeight="1" x14ac:dyDescent="0.15">
      <c r="B30" s="438"/>
      <c r="C30" s="439" t="s">
        <v>270</v>
      </c>
      <c r="D30" s="440"/>
      <c r="E30" s="441"/>
      <c r="F30" s="442"/>
      <c r="G30" s="442"/>
      <c r="H30" s="443"/>
      <c r="I30" s="443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444"/>
      <c r="Z30" s="376">
        <f t="shared" si="11"/>
        <v>0</v>
      </c>
    </row>
    <row r="31" spans="2:26" s="368" customFormat="1" ht="15" customHeight="1" x14ac:dyDescent="0.15">
      <c r="B31" s="445"/>
      <c r="C31" s="446" t="s">
        <v>271</v>
      </c>
      <c r="D31" s="447"/>
      <c r="E31" s="448"/>
      <c r="F31" s="449"/>
      <c r="G31" s="449"/>
      <c r="H31" s="450"/>
      <c r="I31" s="450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51"/>
      <c r="Z31" s="376">
        <f t="shared" si="11"/>
        <v>0</v>
      </c>
    </row>
    <row r="32" spans="2:26" s="368" customFormat="1" ht="15" customHeight="1" x14ac:dyDescent="0.15">
      <c r="B32" s="412" t="s">
        <v>128</v>
      </c>
      <c r="C32" s="452"/>
      <c r="D32" s="453"/>
      <c r="E32" s="454">
        <f t="shared" ref="E32:W32" si="12">SUM(E27:E31)</f>
        <v>0</v>
      </c>
      <c r="F32" s="455">
        <f t="shared" si="12"/>
        <v>0</v>
      </c>
      <c r="G32" s="455">
        <f t="shared" si="12"/>
        <v>0</v>
      </c>
      <c r="H32" s="456">
        <f t="shared" si="12"/>
        <v>0</v>
      </c>
      <c r="I32" s="456">
        <f t="shared" si="12"/>
        <v>0</v>
      </c>
      <c r="J32" s="455">
        <f t="shared" si="12"/>
        <v>0</v>
      </c>
      <c r="K32" s="455">
        <f t="shared" si="12"/>
        <v>0</v>
      </c>
      <c r="L32" s="455">
        <f t="shared" si="12"/>
        <v>0</v>
      </c>
      <c r="M32" s="455">
        <f t="shared" si="12"/>
        <v>0</v>
      </c>
      <c r="N32" s="455">
        <f t="shared" si="12"/>
        <v>0</v>
      </c>
      <c r="O32" s="455">
        <f t="shared" si="12"/>
        <v>0</v>
      </c>
      <c r="P32" s="455">
        <f t="shared" si="12"/>
        <v>0</v>
      </c>
      <c r="Q32" s="455">
        <f t="shared" si="12"/>
        <v>0</v>
      </c>
      <c r="R32" s="455">
        <f t="shared" si="12"/>
        <v>0</v>
      </c>
      <c r="S32" s="455">
        <f t="shared" si="12"/>
        <v>0</v>
      </c>
      <c r="T32" s="455">
        <f t="shared" si="12"/>
        <v>0</v>
      </c>
      <c r="U32" s="455">
        <f t="shared" si="12"/>
        <v>0</v>
      </c>
      <c r="V32" s="455">
        <f t="shared" si="12"/>
        <v>0</v>
      </c>
      <c r="W32" s="455">
        <f t="shared" si="12"/>
        <v>0</v>
      </c>
      <c r="X32" s="457">
        <f t="shared" ref="X32" si="13">SUM(X27:X31)</f>
        <v>0</v>
      </c>
      <c r="Z32" s="376">
        <f t="shared" si="11"/>
        <v>0</v>
      </c>
    </row>
    <row r="33" spans="2:26" s="368" customFormat="1" ht="12.95" customHeight="1" x14ac:dyDescent="0.15">
      <c r="B33" s="407"/>
      <c r="C33" s="407"/>
      <c r="D33" s="407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</row>
    <row r="34" spans="2:26" s="368" customFormat="1" ht="12.95" customHeight="1" x14ac:dyDescent="0.15">
      <c r="B34" s="407"/>
      <c r="C34" s="407"/>
      <c r="D34" s="407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</row>
    <row r="35" spans="2:26" s="122" customFormat="1" x14ac:dyDescent="0.15">
      <c r="B35" s="122" t="s">
        <v>127</v>
      </c>
      <c r="C35" s="459"/>
      <c r="H35" s="460"/>
      <c r="I35" s="460"/>
      <c r="J35" s="460"/>
      <c r="K35" s="460"/>
      <c r="L35" s="460"/>
      <c r="M35" s="460"/>
      <c r="N35" s="460"/>
      <c r="O35" s="460"/>
      <c r="P35" s="460"/>
    </row>
    <row r="36" spans="2:26" s="122" customFormat="1" ht="13.5" customHeight="1" x14ac:dyDescent="0.15">
      <c r="B36" s="461" t="s">
        <v>126</v>
      </c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</row>
    <row r="37" spans="2:26" s="122" customFormat="1" ht="13.5" customHeight="1" x14ac:dyDescent="0.15">
      <c r="B37" s="463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</row>
    <row r="38" spans="2:26" s="122" customFormat="1" ht="12.75" customHeight="1" x14ac:dyDescent="0.15">
      <c r="B38" s="463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</row>
    <row r="39" spans="2:26" s="122" customFormat="1" ht="12.75" customHeight="1" x14ac:dyDescent="0.15">
      <c r="B39" s="463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4"/>
      <c r="W39" s="464"/>
      <c r="X39" s="464"/>
    </row>
    <row r="40" spans="2:26" s="122" customFormat="1" x14ac:dyDescent="0.15">
      <c r="B40" s="465"/>
      <c r="C40" s="466"/>
      <c r="D40" s="466"/>
      <c r="E40" s="466"/>
      <c r="F40" s="466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466"/>
    </row>
    <row r="41" spans="2:26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2:26" x14ac:dyDescent="0.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2:26" x14ac:dyDescent="0.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2:26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2:26" x14ac:dyDescent="0.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2:26" x14ac:dyDescent="0.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26" x14ac:dyDescent="0.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2:26" x14ac:dyDescent="0.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2:26" x14ac:dyDescent="0.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2:26" x14ac:dyDescent="0.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2:26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2:26" x14ac:dyDescent="0.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</sheetData>
  <sheetProtection insertRows="0"/>
  <protectedRanges>
    <protectedRange sqref="A36:IS47" name="範囲4"/>
    <protectedRange sqref="E24:X24" name="範囲2"/>
  </protectedRanges>
  <mergeCells count="6">
    <mergeCell ref="B2:X2"/>
    <mergeCell ref="B22:D22"/>
    <mergeCell ref="C7:C8"/>
    <mergeCell ref="C10:C11"/>
    <mergeCell ref="C14:C15"/>
    <mergeCell ref="B5:D5"/>
  </mergeCells>
  <phoneticPr fontId="2"/>
  <printOptions horizontalCentered="1"/>
  <pageMargins left="0.31496062992125984" right="0.31496062992125984" top="0.98425196850393704" bottom="0.39370078740157483" header="0.51181102362204722" footer="0.23622047244094491"/>
  <pageSetup paperSize="8" scale="98" orientation="landscape" r:id="rId1"/>
  <headerFooter alignWithMargins="0">
    <oddHeader>&amp;R&amp;"BIZ UDゴシック,標準"（仮称）福井市新ごみ処理施設整備・運営事業に係る提案書類(&amp;A)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X28"/>
  <sheetViews>
    <sheetView showGridLines="0" tabSelected="1" view="pageBreakPreview" zoomScaleNormal="100" zoomScaleSheetLayoutView="100" workbookViewId="0">
      <selection activeCell="O34" sqref="O34"/>
    </sheetView>
  </sheetViews>
  <sheetFormatPr defaultColWidth="9" defaultRowHeight="14.25" x14ac:dyDescent="0.15"/>
  <cols>
    <col min="1" max="1" width="2.625" style="16" customWidth="1"/>
    <col min="2" max="2" width="2.5" style="16" customWidth="1"/>
    <col min="3" max="3" width="15.25" style="16" customWidth="1"/>
    <col min="4" max="4" width="14.625" style="16" customWidth="1"/>
    <col min="5" max="24" width="7.625" style="16" customWidth="1"/>
    <col min="25" max="16384" width="9" style="16"/>
  </cols>
  <sheetData>
    <row r="2" spans="2:24" s="122" customFormat="1" ht="24.95" customHeight="1" x14ac:dyDescent="0.15">
      <c r="B2" s="732" t="s">
        <v>180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</row>
    <row r="3" spans="2:24" s="122" customFormat="1" ht="21.95" customHeight="1" x14ac:dyDescent="0.15"/>
    <row r="4" spans="2:24" s="122" customFormat="1" ht="16.5" customHeight="1" x14ac:dyDescent="0.15">
      <c r="B4" s="410"/>
      <c r="C4" s="410"/>
      <c r="D4" s="410"/>
      <c r="E4" s="366"/>
      <c r="F4" s="366"/>
      <c r="G4" s="366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743" t="s">
        <v>155</v>
      </c>
      <c r="U4" s="743"/>
      <c r="V4" s="743"/>
      <c r="W4" s="743"/>
      <c r="X4" s="743"/>
    </row>
    <row r="5" spans="2:24" s="368" customFormat="1" ht="30" customHeight="1" x14ac:dyDescent="0.15">
      <c r="B5" s="733" t="s">
        <v>278</v>
      </c>
      <c r="C5" s="734"/>
      <c r="D5" s="735"/>
      <c r="E5" s="274" t="s">
        <v>209</v>
      </c>
      <c r="F5" s="274" t="s">
        <v>210</v>
      </c>
      <c r="G5" s="274" t="s">
        <v>211</v>
      </c>
      <c r="H5" s="274" t="s">
        <v>212</v>
      </c>
      <c r="I5" s="274" t="s">
        <v>213</v>
      </c>
      <c r="J5" s="274" t="s">
        <v>214</v>
      </c>
      <c r="K5" s="274" t="s">
        <v>215</v>
      </c>
      <c r="L5" s="274" t="s">
        <v>216</v>
      </c>
      <c r="M5" s="274" t="s">
        <v>217</v>
      </c>
      <c r="N5" s="274" t="s">
        <v>218</v>
      </c>
      <c r="O5" s="274" t="s">
        <v>219</v>
      </c>
      <c r="P5" s="274" t="s">
        <v>220</v>
      </c>
      <c r="Q5" s="274" t="s">
        <v>221</v>
      </c>
      <c r="R5" s="274" t="s">
        <v>222</v>
      </c>
      <c r="S5" s="274" t="s">
        <v>223</v>
      </c>
      <c r="T5" s="274" t="s">
        <v>224</v>
      </c>
      <c r="U5" s="274" t="s">
        <v>225</v>
      </c>
      <c r="V5" s="274" t="s">
        <v>226</v>
      </c>
      <c r="W5" s="274" t="s">
        <v>227</v>
      </c>
      <c r="X5" s="164" t="s">
        <v>228</v>
      </c>
    </row>
    <row r="6" spans="2:24" s="368" customFormat="1" ht="18" customHeight="1" x14ac:dyDescent="0.15">
      <c r="B6" s="469" t="s">
        <v>154</v>
      </c>
      <c r="C6" s="405"/>
      <c r="D6" s="405"/>
      <c r="E6" s="371">
        <f t="shared" ref="E6:W6" si="0">SUM(E7:E9)</f>
        <v>0</v>
      </c>
      <c r="F6" s="372">
        <f t="shared" si="0"/>
        <v>0</v>
      </c>
      <c r="G6" s="372">
        <f t="shared" si="0"/>
        <v>0</v>
      </c>
      <c r="H6" s="372">
        <f t="shared" si="0"/>
        <v>0</v>
      </c>
      <c r="I6" s="372">
        <f t="shared" si="0"/>
        <v>0</v>
      </c>
      <c r="J6" s="372">
        <f t="shared" si="0"/>
        <v>0</v>
      </c>
      <c r="K6" s="372">
        <f t="shared" si="0"/>
        <v>0</v>
      </c>
      <c r="L6" s="372">
        <f t="shared" si="0"/>
        <v>0</v>
      </c>
      <c r="M6" s="372">
        <f t="shared" si="0"/>
        <v>0</v>
      </c>
      <c r="N6" s="372">
        <f t="shared" si="0"/>
        <v>0</v>
      </c>
      <c r="O6" s="372">
        <f t="shared" si="0"/>
        <v>0</v>
      </c>
      <c r="P6" s="372">
        <f t="shared" si="0"/>
        <v>0</v>
      </c>
      <c r="Q6" s="372">
        <f t="shared" si="0"/>
        <v>0</v>
      </c>
      <c r="R6" s="372">
        <f t="shared" si="0"/>
        <v>0</v>
      </c>
      <c r="S6" s="372">
        <f t="shared" si="0"/>
        <v>0</v>
      </c>
      <c r="T6" s="372">
        <f t="shared" si="0"/>
        <v>0</v>
      </c>
      <c r="U6" s="372">
        <f t="shared" si="0"/>
        <v>0</v>
      </c>
      <c r="V6" s="372">
        <f t="shared" si="0"/>
        <v>0</v>
      </c>
      <c r="W6" s="372">
        <f t="shared" si="0"/>
        <v>0</v>
      </c>
      <c r="X6" s="374">
        <f t="shared" ref="X6" si="1">SUM(X7:X9)</f>
        <v>0</v>
      </c>
    </row>
    <row r="7" spans="2:24" s="368" customFormat="1" ht="18" customHeight="1" x14ac:dyDescent="0.15">
      <c r="B7" s="470"/>
      <c r="C7" s="471" t="s">
        <v>153</v>
      </c>
      <c r="D7" s="471"/>
      <c r="E7" s="379">
        <f>'様式7-11-1'!E18</f>
        <v>0</v>
      </c>
      <c r="F7" s="380">
        <f>'様式7-11-1'!F18</f>
        <v>0</v>
      </c>
      <c r="G7" s="380">
        <f>'様式7-11-1'!G18</f>
        <v>0</v>
      </c>
      <c r="H7" s="380">
        <f>'様式7-11-1'!H18</f>
        <v>0</v>
      </c>
      <c r="I7" s="380">
        <f>'様式7-11-1'!I18</f>
        <v>0</v>
      </c>
      <c r="J7" s="380">
        <f>'様式7-11-1'!J18</f>
        <v>0</v>
      </c>
      <c r="K7" s="380">
        <f>'様式7-11-1'!K18</f>
        <v>0</v>
      </c>
      <c r="L7" s="380">
        <f>'様式7-11-1'!L18</f>
        <v>0</v>
      </c>
      <c r="M7" s="380">
        <f>'様式7-11-1'!M18</f>
        <v>0</v>
      </c>
      <c r="N7" s="380">
        <f>'様式7-11-1'!N18</f>
        <v>0</v>
      </c>
      <c r="O7" s="380">
        <f>'様式7-11-1'!O18</f>
        <v>0</v>
      </c>
      <c r="P7" s="380">
        <f>'様式7-11-1'!P18</f>
        <v>0</v>
      </c>
      <c r="Q7" s="380">
        <f>'様式7-11-1'!Q18</f>
        <v>0</v>
      </c>
      <c r="R7" s="380">
        <f>'様式7-11-1'!R18</f>
        <v>0</v>
      </c>
      <c r="S7" s="380">
        <f>'様式7-11-1'!S18</f>
        <v>0</v>
      </c>
      <c r="T7" s="380">
        <f>'様式7-11-1'!T18</f>
        <v>0</v>
      </c>
      <c r="U7" s="380">
        <f>'様式7-11-1'!U18</f>
        <v>0</v>
      </c>
      <c r="V7" s="380">
        <f>'様式7-11-1'!V18</f>
        <v>0</v>
      </c>
      <c r="W7" s="380">
        <f>'様式7-11-1'!W18</f>
        <v>0</v>
      </c>
      <c r="X7" s="382">
        <f>'様式7-11-1'!X18</f>
        <v>0</v>
      </c>
    </row>
    <row r="8" spans="2:24" s="368" customFormat="1" ht="18" customHeight="1" x14ac:dyDescent="0.15">
      <c r="B8" s="470"/>
      <c r="C8" s="472" t="s">
        <v>152</v>
      </c>
      <c r="D8" s="472"/>
      <c r="E8" s="473">
        <f>'様式7-6-2'!D6/1000</f>
        <v>0</v>
      </c>
      <c r="F8" s="474">
        <f>'様式7-6-2'!E6/1000</f>
        <v>0</v>
      </c>
      <c r="G8" s="474">
        <f>'様式7-6-2'!F6/1000</f>
        <v>0</v>
      </c>
      <c r="H8" s="474">
        <f>'様式7-6-2'!G6/1000</f>
        <v>0</v>
      </c>
      <c r="I8" s="474">
        <f>'様式7-6-2'!H6/1000</f>
        <v>0</v>
      </c>
      <c r="J8" s="474">
        <f>'様式7-6-2'!I6/1000</f>
        <v>0</v>
      </c>
      <c r="K8" s="474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67"/>
      <c r="X8" s="492"/>
    </row>
    <row r="9" spans="2:24" s="368" customFormat="1" ht="18" customHeight="1" x14ac:dyDescent="0.15">
      <c r="B9" s="411"/>
      <c r="C9" s="476" t="s">
        <v>151</v>
      </c>
      <c r="D9" s="476"/>
      <c r="E9" s="473"/>
      <c r="F9" s="474"/>
      <c r="G9" s="474"/>
      <c r="H9" s="477"/>
      <c r="I9" s="477"/>
      <c r="J9" s="477"/>
      <c r="K9" s="477"/>
      <c r="L9" s="477"/>
      <c r="M9" s="477"/>
      <c r="N9" s="478"/>
      <c r="O9" s="478"/>
      <c r="P9" s="478"/>
      <c r="Q9" s="478"/>
      <c r="R9" s="478"/>
      <c r="S9" s="478"/>
      <c r="T9" s="478"/>
      <c r="U9" s="478"/>
      <c r="V9" s="478"/>
      <c r="W9" s="479"/>
      <c r="X9" s="512"/>
    </row>
    <row r="10" spans="2:24" s="368" customFormat="1" ht="18" customHeight="1" x14ac:dyDescent="0.15">
      <c r="B10" s="480" t="s">
        <v>150</v>
      </c>
      <c r="C10" s="481"/>
      <c r="D10" s="418"/>
      <c r="E10" s="414">
        <f t="shared" ref="E10:W10" si="2">SUM(E11:E12)</f>
        <v>0</v>
      </c>
      <c r="F10" s="482">
        <f t="shared" si="2"/>
        <v>0</v>
      </c>
      <c r="G10" s="482">
        <f t="shared" si="2"/>
        <v>0</v>
      </c>
      <c r="H10" s="482">
        <f t="shared" si="2"/>
        <v>0</v>
      </c>
      <c r="I10" s="482">
        <f t="shared" si="2"/>
        <v>0</v>
      </c>
      <c r="J10" s="482">
        <f t="shared" si="2"/>
        <v>0</v>
      </c>
      <c r="K10" s="482">
        <f t="shared" si="2"/>
        <v>0</v>
      </c>
      <c r="L10" s="482">
        <f t="shared" si="2"/>
        <v>0</v>
      </c>
      <c r="M10" s="482">
        <f t="shared" si="2"/>
        <v>0</v>
      </c>
      <c r="N10" s="482">
        <f t="shared" si="2"/>
        <v>0</v>
      </c>
      <c r="O10" s="482">
        <f t="shared" si="2"/>
        <v>0</v>
      </c>
      <c r="P10" s="482">
        <f t="shared" si="2"/>
        <v>0</v>
      </c>
      <c r="Q10" s="482">
        <f t="shared" si="2"/>
        <v>0</v>
      </c>
      <c r="R10" s="482">
        <f t="shared" si="2"/>
        <v>0</v>
      </c>
      <c r="S10" s="482">
        <f t="shared" si="2"/>
        <v>0</v>
      </c>
      <c r="T10" s="482">
        <f t="shared" si="2"/>
        <v>0</v>
      </c>
      <c r="U10" s="482">
        <f t="shared" si="2"/>
        <v>0</v>
      </c>
      <c r="V10" s="482">
        <f t="shared" si="2"/>
        <v>0</v>
      </c>
      <c r="W10" s="482">
        <f t="shared" si="2"/>
        <v>0</v>
      </c>
      <c r="X10" s="483">
        <f t="shared" ref="X10" si="3">SUM(X11:X12)</f>
        <v>0</v>
      </c>
    </row>
    <row r="11" spans="2:24" s="368" customFormat="1" ht="18" customHeight="1" x14ac:dyDescent="0.15">
      <c r="B11" s="470"/>
      <c r="C11" s="484" t="s">
        <v>149</v>
      </c>
      <c r="D11" s="485"/>
      <c r="E11" s="486"/>
      <c r="F11" s="487"/>
      <c r="G11" s="487"/>
      <c r="H11" s="487"/>
      <c r="I11" s="487"/>
      <c r="J11" s="487"/>
      <c r="K11" s="487"/>
      <c r="L11" s="487"/>
      <c r="M11" s="487"/>
      <c r="N11" s="487"/>
      <c r="O11" s="488">
        <v>0</v>
      </c>
      <c r="P11" s="487"/>
      <c r="Q11" s="487"/>
      <c r="R11" s="487"/>
      <c r="S11" s="487"/>
      <c r="T11" s="487"/>
      <c r="U11" s="487"/>
      <c r="V11" s="487"/>
      <c r="W11" s="487"/>
      <c r="X11" s="513"/>
    </row>
    <row r="12" spans="2:24" s="368" customFormat="1" ht="18" customHeight="1" x14ac:dyDescent="0.15">
      <c r="B12" s="489"/>
      <c r="C12" s="490" t="s">
        <v>148</v>
      </c>
      <c r="D12" s="472"/>
      <c r="E12" s="491">
        <f>-SUM('様式7-6-2'!D6:I6)/1000</f>
        <v>0</v>
      </c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4"/>
      <c r="W12" s="474"/>
      <c r="X12" s="514"/>
    </row>
    <row r="13" spans="2:24" s="368" customFormat="1" ht="18" customHeight="1" x14ac:dyDescent="0.15">
      <c r="B13" s="480" t="s">
        <v>147</v>
      </c>
      <c r="C13" s="405"/>
      <c r="D13" s="405"/>
      <c r="E13" s="371">
        <f t="shared" ref="E13:W13" si="4">SUM(E14:E15)</f>
        <v>0</v>
      </c>
      <c r="F13" s="372">
        <f t="shared" si="4"/>
        <v>0</v>
      </c>
      <c r="G13" s="372">
        <f t="shared" si="4"/>
        <v>0</v>
      </c>
      <c r="H13" s="372">
        <f t="shared" si="4"/>
        <v>0</v>
      </c>
      <c r="I13" s="372">
        <f t="shared" si="4"/>
        <v>0</v>
      </c>
      <c r="J13" s="372">
        <f t="shared" si="4"/>
        <v>0</v>
      </c>
      <c r="K13" s="372">
        <f t="shared" si="4"/>
        <v>0</v>
      </c>
      <c r="L13" s="372">
        <f t="shared" si="4"/>
        <v>0</v>
      </c>
      <c r="M13" s="372">
        <f t="shared" si="4"/>
        <v>0</v>
      </c>
      <c r="N13" s="372">
        <f t="shared" si="4"/>
        <v>0</v>
      </c>
      <c r="O13" s="372">
        <f t="shared" si="4"/>
        <v>0</v>
      </c>
      <c r="P13" s="372">
        <f t="shared" si="4"/>
        <v>0</v>
      </c>
      <c r="Q13" s="372">
        <f t="shared" si="4"/>
        <v>0</v>
      </c>
      <c r="R13" s="372">
        <f t="shared" si="4"/>
        <v>0</v>
      </c>
      <c r="S13" s="372">
        <f t="shared" si="4"/>
        <v>0</v>
      </c>
      <c r="T13" s="372">
        <f t="shared" si="4"/>
        <v>0</v>
      </c>
      <c r="U13" s="372">
        <f t="shared" si="4"/>
        <v>0</v>
      </c>
      <c r="V13" s="372">
        <f t="shared" si="4"/>
        <v>0</v>
      </c>
      <c r="W13" s="372">
        <f t="shared" si="4"/>
        <v>0</v>
      </c>
      <c r="X13" s="374">
        <f t="shared" ref="X13" si="5">SUM(X14:X15)</f>
        <v>0</v>
      </c>
    </row>
    <row r="14" spans="2:24" s="368" customFormat="1" ht="18" customHeight="1" x14ac:dyDescent="0.15">
      <c r="B14" s="742"/>
      <c r="C14" s="398" t="s">
        <v>146</v>
      </c>
      <c r="D14" s="439"/>
      <c r="E14" s="384"/>
      <c r="F14" s="385"/>
      <c r="G14" s="38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92"/>
    </row>
    <row r="15" spans="2:24" s="368" customFormat="1" ht="18" customHeight="1" x14ac:dyDescent="0.15">
      <c r="B15" s="742"/>
      <c r="C15" s="392" t="s">
        <v>145</v>
      </c>
      <c r="D15" s="493"/>
      <c r="E15" s="394"/>
      <c r="F15" s="395"/>
      <c r="G15" s="395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515"/>
    </row>
    <row r="16" spans="2:24" s="368" customFormat="1" ht="18" customHeight="1" x14ac:dyDescent="0.15">
      <c r="B16" s="480" t="s">
        <v>144</v>
      </c>
      <c r="C16" s="405"/>
      <c r="D16" s="405"/>
      <c r="E16" s="371">
        <f t="shared" ref="E16:W16" si="6">E6+E10+E13</f>
        <v>0</v>
      </c>
      <c r="F16" s="372">
        <f t="shared" si="6"/>
        <v>0</v>
      </c>
      <c r="G16" s="372">
        <f t="shared" si="6"/>
        <v>0</v>
      </c>
      <c r="H16" s="372">
        <f t="shared" si="6"/>
        <v>0</v>
      </c>
      <c r="I16" s="372">
        <f t="shared" si="6"/>
        <v>0</v>
      </c>
      <c r="J16" s="372">
        <f t="shared" si="6"/>
        <v>0</v>
      </c>
      <c r="K16" s="372">
        <f t="shared" si="6"/>
        <v>0</v>
      </c>
      <c r="L16" s="372">
        <f t="shared" si="6"/>
        <v>0</v>
      </c>
      <c r="M16" s="372">
        <f t="shared" si="6"/>
        <v>0</v>
      </c>
      <c r="N16" s="372">
        <f t="shared" si="6"/>
        <v>0</v>
      </c>
      <c r="O16" s="372">
        <f t="shared" si="6"/>
        <v>0</v>
      </c>
      <c r="P16" s="372">
        <f t="shared" si="6"/>
        <v>0</v>
      </c>
      <c r="Q16" s="372">
        <f t="shared" si="6"/>
        <v>0</v>
      </c>
      <c r="R16" s="372">
        <f t="shared" si="6"/>
        <v>0</v>
      </c>
      <c r="S16" s="372">
        <f t="shared" si="6"/>
        <v>0</v>
      </c>
      <c r="T16" s="372">
        <f t="shared" si="6"/>
        <v>0</v>
      </c>
      <c r="U16" s="372">
        <f t="shared" si="6"/>
        <v>0</v>
      </c>
      <c r="V16" s="372">
        <f t="shared" si="6"/>
        <v>0</v>
      </c>
      <c r="W16" s="372">
        <f t="shared" si="6"/>
        <v>0</v>
      </c>
      <c r="X16" s="374">
        <f t="shared" ref="X16" si="7">X6+X10+X13</f>
        <v>0</v>
      </c>
    </row>
    <row r="17" spans="2:24" s="368" customFormat="1" ht="18" customHeight="1" x14ac:dyDescent="0.15">
      <c r="B17" s="411"/>
      <c r="C17" s="481" t="s">
        <v>143</v>
      </c>
      <c r="D17" s="418"/>
      <c r="E17" s="495"/>
      <c r="F17" s="496">
        <f t="shared" ref="F17:W17" si="8">F16</f>
        <v>0</v>
      </c>
      <c r="G17" s="496">
        <f t="shared" si="8"/>
        <v>0</v>
      </c>
      <c r="H17" s="496">
        <f t="shared" si="8"/>
        <v>0</v>
      </c>
      <c r="I17" s="496">
        <f t="shared" si="8"/>
        <v>0</v>
      </c>
      <c r="J17" s="496">
        <f t="shared" si="8"/>
        <v>0</v>
      </c>
      <c r="K17" s="496">
        <f t="shared" si="8"/>
        <v>0</v>
      </c>
      <c r="L17" s="496">
        <f t="shared" si="8"/>
        <v>0</v>
      </c>
      <c r="M17" s="496">
        <f t="shared" si="8"/>
        <v>0</v>
      </c>
      <c r="N17" s="496">
        <f t="shared" si="8"/>
        <v>0</v>
      </c>
      <c r="O17" s="496">
        <f t="shared" si="8"/>
        <v>0</v>
      </c>
      <c r="P17" s="496">
        <f t="shared" si="8"/>
        <v>0</v>
      </c>
      <c r="Q17" s="496">
        <f t="shared" si="8"/>
        <v>0</v>
      </c>
      <c r="R17" s="496">
        <f t="shared" si="8"/>
        <v>0</v>
      </c>
      <c r="S17" s="496">
        <f t="shared" si="8"/>
        <v>0</v>
      </c>
      <c r="T17" s="496">
        <f t="shared" si="8"/>
        <v>0</v>
      </c>
      <c r="U17" s="496">
        <f t="shared" si="8"/>
        <v>0</v>
      </c>
      <c r="V17" s="496">
        <f t="shared" si="8"/>
        <v>0</v>
      </c>
      <c r="W17" s="496">
        <f t="shared" si="8"/>
        <v>0</v>
      </c>
      <c r="X17" s="516">
        <f t="shared" ref="X17" si="9">X16</f>
        <v>0</v>
      </c>
    </row>
    <row r="18" spans="2:24" s="368" customFormat="1" ht="18" customHeight="1" x14ac:dyDescent="0.15">
      <c r="B18" s="412" t="s">
        <v>142</v>
      </c>
      <c r="C18" s="497"/>
      <c r="D18" s="497"/>
      <c r="E18" s="498">
        <f>SUM($E16:E16)</f>
        <v>0</v>
      </c>
      <c r="F18" s="499">
        <f>SUM($E16:F16)</f>
        <v>0</v>
      </c>
      <c r="G18" s="499">
        <f>SUM($E16:G16)</f>
        <v>0</v>
      </c>
      <c r="H18" s="499">
        <f>SUM($E16:H16)</f>
        <v>0</v>
      </c>
      <c r="I18" s="499">
        <f>SUM($E16:I16)</f>
        <v>0</v>
      </c>
      <c r="J18" s="499">
        <f>SUM($E16:J16)</f>
        <v>0</v>
      </c>
      <c r="K18" s="499">
        <f>SUM($E16:K16)</f>
        <v>0</v>
      </c>
      <c r="L18" s="499">
        <f>SUM($E16:L16)</f>
        <v>0</v>
      </c>
      <c r="M18" s="499">
        <f>SUM($E16:M16)</f>
        <v>0</v>
      </c>
      <c r="N18" s="499">
        <f>SUM($E16:N16)</f>
        <v>0</v>
      </c>
      <c r="O18" s="499">
        <f>SUM($E16:O16)</f>
        <v>0</v>
      </c>
      <c r="P18" s="499">
        <f>SUM($E16:P16)</f>
        <v>0</v>
      </c>
      <c r="Q18" s="499">
        <f>SUM($E16:Q16)</f>
        <v>0</v>
      </c>
      <c r="R18" s="499">
        <f>SUM($E16:R16)</f>
        <v>0</v>
      </c>
      <c r="S18" s="499">
        <f>SUM($E16:S16)</f>
        <v>0</v>
      </c>
      <c r="T18" s="499">
        <f>SUM($E16:T16)</f>
        <v>0</v>
      </c>
      <c r="U18" s="499">
        <f>SUM($E16:U16)</f>
        <v>0</v>
      </c>
      <c r="V18" s="499">
        <f>SUM($E16:V16)</f>
        <v>0</v>
      </c>
      <c r="W18" s="499">
        <f>SUM($E16:W16)</f>
        <v>0</v>
      </c>
      <c r="X18" s="500">
        <f>SUM($E16:X16)</f>
        <v>0</v>
      </c>
    </row>
    <row r="19" spans="2:24" s="368" customFormat="1" ht="12" x14ac:dyDescent="0.15">
      <c r="C19" s="501"/>
      <c r="H19" s="375"/>
      <c r="I19" s="375"/>
      <c r="J19" s="375"/>
      <c r="K19" s="375"/>
      <c r="L19" s="375"/>
      <c r="M19" s="375"/>
      <c r="N19" s="375"/>
      <c r="O19" s="375"/>
      <c r="P19" s="375"/>
    </row>
    <row r="20" spans="2:24" s="368" customFormat="1" ht="12" x14ac:dyDescent="0.15">
      <c r="C20" s="501"/>
      <c r="H20" s="375"/>
      <c r="I20" s="375"/>
      <c r="J20" s="375"/>
      <c r="K20" s="375"/>
      <c r="L20" s="375"/>
      <c r="M20" s="375"/>
      <c r="N20" s="375"/>
      <c r="O20" s="375"/>
      <c r="P20" s="375"/>
    </row>
    <row r="21" spans="2:24" s="122" customFormat="1" ht="13.5" x14ac:dyDescent="0.15">
      <c r="B21" s="122" t="s">
        <v>127</v>
      </c>
      <c r="C21" s="459"/>
      <c r="H21" s="460"/>
      <c r="I21" s="460"/>
      <c r="J21" s="460"/>
      <c r="K21" s="460"/>
      <c r="L21" s="460"/>
      <c r="M21" s="460"/>
      <c r="N21" s="460"/>
      <c r="O21" s="460"/>
      <c r="P21" s="460"/>
    </row>
    <row r="22" spans="2:24" s="122" customFormat="1" ht="13.5" customHeight="1" x14ac:dyDescent="0.15">
      <c r="B22" s="461" t="s">
        <v>126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3"/>
    </row>
    <row r="23" spans="2:24" s="122" customFormat="1" ht="12.75" customHeight="1" x14ac:dyDescent="0.15">
      <c r="B23" s="504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505"/>
    </row>
    <row r="24" spans="2:24" s="122" customFormat="1" ht="12.75" customHeight="1" x14ac:dyDescent="0.15">
      <c r="B24" s="504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505"/>
    </row>
    <row r="25" spans="2:24" s="122" customFormat="1" ht="13.5" x14ac:dyDescent="0.15">
      <c r="B25" s="506"/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8"/>
    </row>
    <row r="26" spans="2:24" ht="13.5" customHeight="1" x14ac:dyDescent="0.15"/>
    <row r="27" spans="2:24" ht="12.75" customHeight="1" x14ac:dyDescent="0.15"/>
    <row r="28" spans="2:24" x14ac:dyDescent="0.15">
      <c r="B28" s="22"/>
    </row>
  </sheetData>
  <sheetProtection insertRows="0"/>
  <protectedRanges>
    <protectedRange sqref="A26:IV47" name="範囲4"/>
    <protectedRange sqref="N9:X9 E14:X15 L8:X8 E17:X18 E11:X11" name="範囲3"/>
    <protectedRange sqref="A22:IV25" name="範囲4_1"/>
  </protectedRanges>
  <mergeCells count="4">
    <mergeCell ref="B2:X2"/>
    <mergeCell ref="B5:D5"/>
    <mergeCell ref="B14:B15"/>
    <mergeCell ref="T4:X4"/>
  </mergeCells>
  <phoneticPr fontId="2"/>
  <printOptions horizontalCentered="1"/>
  <pageMargins left="0.31496062992125984" right="0.31496062992125984" top="0.98425196850393704" bottom="0.39370078740157483" header="0.51181102362204722" footer="0.23622047244094491"/>
  <pageSetup paperSize="8" orientation="landscape" r:id="rId1"/>
  <headerFooter alignWithMargins="0">
    <oddHeader>&amp;R&amp;"BIZ UDゴシック,標準"（仮称）福井市新ごみ処理施設整備・運営事業に係る提案書類(&amp;A)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5"/>
  <sheetViews>
    <sheetView showGridLines="0" view="pageBreakPreview" zoomScale="70" zoomScaleNormal="85" zoomScaleSheetLayoutView="70" workbookViewId="0">
      <selection activeCell="F8" sqref="F8"/>
    </sheetView>
  </sheetViews>
  <sheetFormatPr defaultColWidth="9" defaultRowHeight="30" customHeight="1" x14ac:dyDescent="0.15"/>
  <cols>
    <col min="1" max="1" width="5.25" style="2" customWidth="1"/>
    <col min="2" max="2" width="6.875" style="3" customWidth="1"/>
    <col min="3" max="3" width="22.875" style="3" customWidth="1"/>
    <col min="4" max="7" width="9" style="3" customWidth="1"/>
    <col min="8" max="8" width="9.125" style="3" customWidth="1"/>
    <col min="9" max="27" width="9.125" style="2" customWidth="1"/>
    <col min="28" max="28" width="11.625" style="2" customWidth="1"/>
    <col min="29" max="29" width="10.5" style="2" bestFit="1" customWidth="1"/>
    <col min="30" max="16384" width="9" style="2"/>
  </cols>
  <sheetData>
    <row r="1" spans="1:29" ht="18.600000000000001" customHeight="1" x14ac:dyDescent="0.1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29" s="40" customFormat="1" ht="18.95" customHeight="1" x14ac:dyDescent="0.15">
      <c r="B2" s="561" t="s">
        <v>172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</row>
    <row r="3" spans="1:29" s="41" customFormat="1" ht="18.95" customHeight="1" x14ac:dyDescent="0.15">
      <c r="B3" s="42"/>
      <c r="C3" s="42"/>
      <c r="D3" s="42"/>
      <c r="E3" s="42"/>
      <c r="F3" s="42"/>
      <c r="G3" s="42"/>
      <c r="H3" s="43"/>
      <c r="I3" s="42" t="s">
        <v>183</v>
      </c>
      <c r="J3" s="42"/>
      <c r="K3" s="42"/>
      <c r="L3" s="42"/>
      <c r="M3" s="42"/>
      <c r="N3" s="44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5" t="s">
        <v>13</v>
      </c>
    </row>
    <row r="4" spans="1:29" s="46" customFormat="1" ht="27.2" customHeight="1" x14ac:dyDescent="0.15">
      <c r="B4" s="559" t="s">
        <v>275</v>
      </c>
      <c r="C4" s="560"/>
      <c r="D4" s="47" t="s">
        <v>203</v>
      </c>
      <c r="E4" s="47" t="s">
        <v>204</v>
      </c>
      <c r="F4" s="47" t="s">
        <v>205</v>
      </c>
      <c r="G4" s="47" t="s">
        <v>206</v>
      </c>
      <c r="H4" s="47" t="s">
        <v>209</v>
      </c>
      <c r="I4" s="47" t="s">
        <v>210</v>
      </c>
      <c r="J4" s="47" t="s">
        <v>211</v>
      </c>
      <c r="K4" s="47" t="s">
        <v>212</v>
      </c>
      <c r="L4" s="47" t="s">
        <v>213</v>
      </c>
      <c r="M4" s="47" t="s">
        <v>214</v>
      </c>
      <c r="N4" s="47" t="s">
        <v>215</v>
      </c>
      <c r="O4" s="47" t="s">
        <v>216</v>
      </c>
      <c r="P4" s="47" t="s">
        <v>217</v>
      </c>
      <c r="Q4" s="47" t="s">
        <v>218</v>
      </c>
      <c r="R4" s="47" t="s">
        <v>219</v>
      </c>
      <c r="S4" s="47" t="s">
        <v>220</v>
      </c>
      <c r="T4" s="47" t="s">
        <v>221</v>
      </c>
      <c r="U4" s="47" t="s">
        <v>222</v>
      </c>
      <c r="V4" s="47" t="s">
        <v>223</v>
      </c>
      <c r="W4" s="47" t="s">
        <v>224</v>
      </c>
      <c r="X4" s="47" t="s">
        <v>225</v>
      </c>
      <c r="Y4" s="47" t="s">
        <v>226</v>
      </c>
      <c r="Z4" s="47" t="s">
        <v>227</v>
      </c>
      <c r="AA4" s="47" t="s">
        <v>228</v>
      </c>
      <c r="AB4" s="48" t="s">
        <v>12</v>
      </c>
    </row>
    <row r="5" spans="1:29" s="49" customFormat="1" ht="54.95" customHeight="1" x14ac:dyDescent="0.15">
      <c r="B5" s="50" t="s">
        <v>11</v>
      </c>
      <c r="C5" s="51" t="s">
        <v>107</v>
      </c>
      <c r="D5" s="52"/>
      <c r="E5" s="53"/>
      <c r="F5" s="53"/>
      <c r="G5" s="53"/>
      <c r="H5" s="53"/>
      <c r="I5" s="54"/>
      <c r="J5" s="5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6">
        <f>SUM(D5:AA5)</f>
        <v>0</v>
      </c>
    </row>
    <row r="6" spans="1:29" s="49" customFormat="1" ht="54.95" customHeight="1" x14ac:dyDescent="0.15">
      <c r="B6" s="562" t="s">
        <v>10</v>
      </c>
      <c r="C6" s="57" t="s">
        <v>108</v>
      </c>
      <c r="D6" s="58"/>
      <c r="E6" s="59"/>
      <c r="F6" s="59"/>
      <c r="G6" s="59"/>
      <c r="H6" s="60"/>
      <c r="I6" s="55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61">
        <f>SUM(J6:AA6)</f>
        <v>0</v>
      </c>
    </row>
    <row r="7" spans="1:29" s="46" customFormat="1" ht="54.95" customHeight="1" x14ac:dyDescent="0.15">
      <c r="B7" s="563"/>
      <c r="C7" s="62" t="s">
        <v>109</v>
      </c>
      <c r="D7" s="63"/>
      <c r="E7" s="64"/>
      <c r="F7" s="64"/>
      <c r="G7" s="64"/>
      <c r="H7" s="65"/>
      <c r="I7" s="66"/>
      <c r="J7" s="67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9">
        <f>SUM(J7:AA7)</f>
        <v>0</v>
      </c>
    </row>
    <row r="8" spans="1:29" s="46" customFormat="1" ht="54.95" customHeight="1" x14ac:dyDescent="0.15">
      <c r="B8" s="564"/>
      <c r="C8" s="70" t="s">
        <v>9</v>
      </c>
      <c r="D8" s="71">
        <f>D6+D9</f>
        <v>0</v>
      </c>
      <c r="E8" s="72">
        <f>E6+E7</f>
        <v>0</v>
      </c>
      <c r="F8" s="72">
        <f t="shared" ref="F8:AA8" si="0">F6+F7</f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72">
        <f t="shared" si="0"/>
        <v>0</v>
      </c>
      <c r="K8" s="72">
        <f t="shared" si="0"/>
        <v>0</v>
      </c>
      <c r="L8" s="72">
        <f t="shared" si="0"/>
        <v>0</v>
      </c>
      <c r="M8" s="72">
        <f t="shared" si="0"/>
        <v>0</v>
      </c>
      <c r="N8" s="72">
        <f t="shared" si="0"/>
        <v>0</v>
      </c>
      <c r="O8" s="72">
        <f t="shared" si="0"/>
        <v>0</v>
      </c>
      <c r="P8" s="72">
        <f t="shared" si="0"/>
        <v>0</v>
      </c>
      <c r="Q8" s="72">
        <f t="shared" si="0"/>
        <v>0</v>
      </c>
      <c r="R8" s="72">
        <f t="shared" si="0"/>
        <v>0</v>
      </c>
      <c r="S8" s="72">
        <f t="shared" si="0"/>
        <v>0</v>
      </c>
      <c r="T8" s="72">
        <f t="shared" si="0"/>
        <v>0</v>
      </c>
      <c r="U8" s="72">
        <f t="shared" si="0"/>
        <v>0</v>
      </c>
      <c r="V8" s="72">
        <f t="shared" si="0"/>
        <v>0</v>
      </c>
      <c r="W8" s="72">
        <f t="shared" si="0"/>
        <v>0</v>
      </c>
      <c r="X8" s="72">
        <f t="shared" si="0"/>
        <v>0</v>
      </c>
      <c r="Y8" s="72">
        <f t="shared" si="0"/>
        <v>0</v>
      </c>
      <c r="Z8" s="72">
        <f t="shared" si="0"/>
        <v>0</v>
      </c>
      <c r="AA8" s="72">
        <f t="shared" si="0"/>
        <v>0</v>
      </c>
      <c r="AB8" s="73">
        <f>SUM(J8:AA8)</f>
        <v>0</v>
      </c>
      <c r="AC8" s="74"/>
    </row>
    <row r="9" spans="1:29" s="46" customFormat="1" ht="19.7" customHeight="1" x14ac:dyDescent="0.15">
      <c r="B9" s="75" t="s">
        <v>184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77"/>
      <c r="S9" s="77"/>
      <c r="T9" s="77"/>
      <c r="U9" s="77"/>
      <c r="V9" s="77"/>
      <c r="W9" s="77"/>
      <c r="X9" s="77"/>
      <c r="Y9" s="78"/>
      <c r="Z9" s="565" t="s">
        <v>8</v>
      </c>
      <c r="AA9" s="566"/>
      <c r="AB9" s="79">
        <f>AB5+AB8</f>
        <v>0</v>
      </c>
      <c r="AC9" s="80"/>
    </row>
    <row r="10" spans="1:29" s="46" customFormat="1" ht="19.7" customHeight="1" x14ac:dyDescent="0.15">
      <c r="B10" s="78" t="s">
        <v>185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  <c r="R10" s="77"/>
      <c r="S10" s="77"/>
      <c r="T10" s="77"/>
      <c r="U10" s="77"/>
      <c r="V10" s="77"/>
      <c r="W10" s="77"/>
      <c r="X10" s="77"/>
      <c r="Y10" s="78"/>
      <c r="Z10" s="78"/>
      <c r="AA10" s="81"/>
      <c r="AB10" s="82"/>
      <c r="AC10" s="80"/>
    </row>
    <row r="11" spans="1:29" s="46" customFormat="1" ht="19.7" customHeight="1" x14ac:dyDescent="0.15">
      <c r="B11" s="78" t="s">
        <v>186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  <c r="R11" s="77"/>
      <c r="S11" s="77"/>
      <c r="T11" s="77"/>
      <c r="U11" s="77"/>
      <c r="V11" s="77"/>
      <c r="W11" s="77"/>
      <c r="X11" s="77"/>
      <c r="Y11" s="78"/>
      <c r="Z11" s="78"/>
      <c r="AA11" s="81"/>
      <c r="AB11" s="82"/>
      <c r="AC11" s="80"/>
    </row>
    <row r="12" spans="1:29" s="46" customFormat="1" ht="18.75" customHeight="1" x14ac:dyDescent="0.15">
      <c r="B12" s="78" t="s">
        <v>187</v>
      </c>
      <c r="C12" s="78"/>
      <c r="D12" s="78"/>
      <c r="E12" s="78"/>
      <c r="F12" s="78"/>
      <c r="G12" s="78"/>
      <c r="H12" s="78"/>
      <c r="I12" s="83"/>
      <c r="J12" s="78"/>
      <c r="K12" s="84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7"/>
      <c r="AA12" s="78"/>
      <c r="AB12" s="85"/>
      <c r="AC12" s="80"/>
    </row>
    <row r="13" spans="1:29" s="5" customFormat="1" ht="23.45" customHeight="1" x14ac:dyDescent="0.15">
      <c r="I13" s="11"/>
      <c r="K13" s="10"/>
      <c r="Z13" s="9"/>
      <c r="AB13" s="8"/>
      <c r="AC13" s="7"/>
    </row>
    <row r="14" spans="1:29" s="5" customFormat="1" ht="24.75" customHeight="1" x14ac:dyDescent="0.15">
      <c r="A14" s="2"/>
      <c r="C14" s="6"/>
      <c r="D14" s="6"/>
      <c r="E14" s="6"/>
      <c r="F14" s="6"/>
      <c r="G14" s="6"/>
      <c r="H14" s="6"/>
      <c r="I14" s="6"/>
      <c r="J14" s="6"/>
      <c r="M14" s="6"/>
      <c r="N14" s="6"/>
      <c r="AA14" s="2"/>
      <c r="AB14" s="2"/>
    </row>
    <row r="15" spans="1:29" ht="24.75" customHeight="1" x14ac:dyDescent="0.15">
      <c r="B15" s="4"/>
    </row>
  </sheetData>
  <protectedRanges>
    <protectedRange sqref="D5:J5" name="範囲1"/>
  </protectedRanges>
  <mergeCells count="4">
    <mergeCell ref="B4:C4"/>
    <mergeCell ref="B2:AB2"/>
    <mergeCell ref="B6:B8"/>
    <mergeCell ref="Z9:AA9"/>
  </mergeCells>
  <phoneticPr fontId="2"/>
  <printOptions horizontalCentered="1"/>
  <pageMargins left="0.78740157480314965" right="0.78740157480314965" top="0.98425196850393704" bottom="0.39370078740157483" header="0.51181102362204722" footer="0.23622047244094491"/>
  <pageSetup paperSize="8" scale="74" orientation="landscape" r:id="rId1"/>
  <headerFooter>
    <oddHeader>&amp;R&amp;"BIZ UDゴシック,標準"（仮称）福井市新ごみ処理施設整備・運営事業に係る提案書類(&amp;A)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40"/>
  <sheetViews>
    <sheetView showGridLines="0" view="pageBreakPreview" zoomScale="80" zoomScaleNormal="100" zoomScaleSheetLayoutView="80" workbookViewId="0">
      <selection activeCell="F8" sqref="F8"/>
    </sheetView>
  </sheetViews>
  <sheetFormatPr defaultColWidth="9" defaultRowHeight="12" x14ac:dyDescent="0.15"/>
  <cols>
    <col min="1" max="1" width="0.625" style="13" customWidth="1"/>
    <col min="2" max="2" width="3" style="13" customWidth="1"/>
    <col min="3" max="3" width="1.75" style="13" customWidth="1"/>
    <col min="4" max="4" width="3.625" style="13" customWidth="1"/>
    <col min="5" max="5" width="18.875" style="13" customWidth="1"/>
    <col min="6" max="6" width="10.375" style="13" customWidth="1"/>
    <col min="7" max="8" width="10.25" style="13" customWidth="1"/>
    <col min="9" max="9" width="10.375" style="13" customWidth="1"/>
    <col min="10" max="11" width="10.25" style="13" customWidth="1"/>
    <col min="12" max="12" width="10.375" style="13" customWidth="1"/>
    <col min="13" max="14" width="10.25" style="13" customWidth="1"/>
    <col min="15" max="15" width="10.375" style="13" customWidth="1"/>
    <col min="16" max="17" width="10.25" style="13" customWidth="1"/>
    <col min="18" max="18" width="10.375" style="13" customWidth="1"/>
    <col min="19" max="20" width="10.25" style="13" customWidth="1"/>
    <col min="21" max="16384" width="9" style="13"/>
  </cols>
  <sheetData>
    <row r="1" spans="2:20" ht="15.95" customHeight="1" x14ac:dyDescent="0.15">
      <c r="B1" s="14"/>
    </row>
    <row r="2" spans="2:20" s="86" customFormat="1" ht="14.25" x14ac:dyDescent="0.15">
      <c r="B2" s="569" t="s">
        <v>247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</row>
    <row r="3" spans="2:20" s="86" customFormat="1" ht="12.75" customHeight="1" x14ac:dyDescent="0.1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 t="s">
        <v>46</v>
      </c>
    </row>
    <row r="4" spans="2:20" s="86" customFormat="1" ht="17.100000000000001" customHeight="1" x14ac:dyDescent="0.15">
      <c r="B4" s="570" t="s">
        <v>45</v>
      </c>
      <c r="C4" s="570"/>
      <c r="D4" s="570"/>
      <c r="E4" s="570"/>
      <c r="F4" s="570" t="s">
        <v>44</v>
      </c>
      <c r="G4" s="570"/>
      <c r="H4" s="570"/>
      <c r="I4" s="571" t="s">
        <v>207</v>
      </c>
      <c r="J4" s="571"/>
      <c r="K4" s="571"/>
      <c r="L4" s="571" t="s">
        <v>208</v>
      </c>
      <c r="M4" s="571"/>
      <c r="N4" s="571"/>
      <c r="O4" s="571" t="s">
        <v>249</v>
      </c>
      <c r="P4" s="571"/>
      <c r="Q4" s="571"/>
      <c r="R4" s="571" t="s">
        <v>250</v>
      </c>
      <c r="S4" s="571"/>
      <c r="T4" s="571"/>
    </row>
    <row r="5" spans="2:20" s="86" customFormat="1" ht="17.100000000000001" customHeight="1" x14ac:dyDescent="0.15">
      <c r="B5" s="570"/>
      <c r="C5" s="570"/>
      <c r="D5" s="570"/>
      <c r="E5" s="570"/>
      <c r="F5" s="572" t="s">
        <v>14</v>
      </c>
      <c r="G5" s="567" t="s">
        <v>43</v>
      </c>
      <c r="H5" s="574" t="s">
        <v>42</v>
      </c>
      <c r="I5" s="576" t="s">
        <v>14</v>
      </c>
      <c r="J5" s="567" t="s">
        <v>43</v>
      </c>
      <c r="K5" s="574" t="s">
        <v>42</v>
      </c>
      <c r="L5" s="576" t="s">
        <v>14</v>
      </c>
      <c r="M5" s="567" t="s">
        <v>43</v>
      </c>
      <c r="N5" s="574" t="s">
        <v>42</v>
      </c>
      <c r="O5" s="576" t="s">
        <v>14</v>
      </c>
      <c r="P5" s="567" t="s">
        <v>43</v>
      </c>
      <c r="Q5" s="574" t="s">
        <v>42</v>
      </c>
      <c r="R5" s="580" t="s">
        <v>14</v>
      </c>
      <c r="S5" s="567" t="s">
        <v>43</v>
      </c>
      <c r="T5" s="578" t="s">
        <v>42</v>
      </c>
    </row>
    <row r="6" spans="2:20" s="86" customFormat="1" ht="17.100000000000001" customHeight="1" x14ac:dyDescent="0.15">
      <c r="B6" s="570"/>
      <c r="C6" s="570"/>
      <c r="D6" s="570"/>
      <c r="E6" s="570"/>
      <c r="F6" s="573"/>
      <c r="G6" s="568"/>
      <c r="H6" s="575"/>
      <c r="I6" s="577"/>
      <c r="J6" s="568"/>
      <c r="K6" s="579"/>
      <c r="L6" s="577"/>
      <c r="M6" s="568"/>
      <c r="N6" s="579"/>
      <c r="O6" s="577"/>
      <c r="P6" s="568"/>
      <c r="Q6" s="579"/>
      <c r="R6" s="577"/>
      <c r="S6" s="568"/>
      <c r="T6" s="579"/>
    </row>
    <row r="7" spans="2:20" s="86" customFormat="1" ht="24.95" customHeight="1" x14ac:dyDescent="0.15">
      <c r="B7" s="587" t="s">
        <v>41</v>
      </c>
      <c r="C7" s="89" t="s">
        <v>40</v>
      </c>
      <c r="D7" s="90"/>
      <c r="E7" s="90"/>
      <c r="F7" s="91"/>
      <c r="G7" s="92"/>
      <c r="H7" s="93"/>
      <c r="I7" s="91"/>
      <c r="J7" s="92"/>
      <c r="K7" s="93"/>
      <c r="L7" s="91"/>
      <c r="M7" s="92"/>
      <c r="N7" s="93"/>
      <c r="O7" s="91"/>
      <c r="P7" s="92"/>
      <c r="Q7" s="93"/>
      <c r="R7" s="91"/>
      <c r="S7" s="92"/>
      <c r="T7" s="93"/>
    </row>
    <row r="8" spans="2:20" s="86" customFormat="1" ht="24.95" customHeight="1" x14ac:dyDescent="0.15">
      <c r="B8" s="588"/>
      <c r="C8" s="94"/>
      <c r="D8" s="95" t="s">
        <v>39</v>
      </c>
      <c r="E8" s="96"/>
      <c r="F8" s="97">
        <f t="shared" ref="F8:F19" si="0">+I8+L8+O8+R8</f>
        <v>0</v>
      </c>
      <c r="G8" s="98"/>
      <c r="H8" s="99"/>
      <c r="I8" s="97">
        <f t="shared" ref="I8:I19" si="1">+SUM(J8:K8)</f>
        <v>0</v>
      </c>
      <c r="J8" s="98"/>
      <c r="K8" s="99"/>
      <c r="L8" s="97">
        <f t="shared" ref="L8:L19" si="2">+SUM(M8:N8)</f>
        <v>0</v>
      </c>
      <c r="M8" s="98"/>
      <c r="N8" s="99"/>
      <c r="O8" s="97">
        <f t="shared" ref="O8:O19" si="3">+SUM(P8:Q8)</f>
        <v>0</v>
      </c>
      <c r="P8" s="98"/>
      <c r="Q8" s="99"/>
      <c r="R8" s="97">
        <f t="shared" ref="R8:R19" si="4">+SUM(S8:T8)</f>
        <v>0</v>
      </c>
      <c r="S8" s="98"/>
      <c r="T8" s="99"/>
    </row>
    <row r="9" spans="2:20" s="86" customFormat="1" ht="24.95" customHeight="1" x14ac:dyDescent="0.15">
      <c r="B9" s="588"/>
      <c r="C9" s="100"/>
      <c r="D9" s="95" t="s">
        <v>38</v>
      </c>
      <c r="E9" s="96"/>
      <c r="F9" s="97">
        <f t="shared" si="0"/>
        <v>0</v>
      </c>
      <c r="G9" s="98"/>
      <c r="H9" s="99"/>
      <c r="I9" s="97">
        <f t="shared" si="1"/>
        <v>0</v>
      </c>
      <c r="J9" s="98"/>
      <c r="K9" s="99"/>
      <c r="L9" s="97">
        <f t="shared" si="2"/>
        <v>0</v>
      </c>
      <c r="M9" s="98"/>
      <c r="N9" s="99"/>
      <c r="O9" s="97">
        <f t="shared" si="3"/>
        <v>0</v>
      </c>
      <c r="P9" s="98"/>
      <c r="Q9" s="99"/>
      <c r="R9" s="97">
        <f t="shared" si="4"/>
        <v>0</v>
      </c>
      <c r="S9" s="98"/>
      <c r="T9" s="99"/>
    </row>
    <row r="10" spans="2:20" s="86" customFormat="1" ht="24.95" customHeight="1" x14ac:dyDescent="0.15">
      <c r="B10" s="588"/>
      <c r="C10" s="100"/>
      <c r="D10" s="95" t="s">
        <v>37</v>
      </c>
      <c r="E10" s="96"/>
      <c r="F10" s="97">
        <f t="shared" si="0"/>
        <v>0</v>
      </c>
      <c r="G10" s="98"/>
      <c r="H10" s="99"/>
      <c r="I10" s="97">
        <f t="shared" si="1"/>
        <v>0</v>
      </c>
      <c r="J10" s="98"/>
      <c r="K10" s="99"/>
      <c r="L10" s="97">
        <f t="shared" si="2"/>
        <v>0</v>
      </c>
      <c r="M10" s="98"/>
      <c r="N10" s="99"/>
      <c r="O10" s="97">
        <f t="shared" si="3"/>
        <v>0</v>
      </c>
      <c r="P10" s="98"/>
      <c r="Q10" s="99"/>
      <c r="R10" s="97">
        <f t="shared" si="4"/>
        <v>0</v>
      </c>
      <c r="S10" s="98"/>
      <c r="T10" s="99"/>
    </row>
    <row r="11" spans="2:20" s="86" customFormat="1" ht="24.95" customHeight="1" x14ac:dyDescent="0.15">
      <c r="B11" s="588"/>
      <c r="C11" s="100"/>
      <c r="D11" s="95" t="s">
        <v>36</v>
      </c>
      <c r="E11" s="96"/>
      <c r="F11" s="97">
        <f t="shared" si="0"/>
        <v>0</v>
      </c>
      <c r="G11" s="98"/>
      <c r="H11" s="99"/>
      <c r="I11" s="97">
        <f t="shared" si="1"/>
        <v>0</v>
      </c>
      <c r="J11" s="98"/>
      <c r="K11" s="99"/>
      <c r="L11" s="97">
        <f t="shared" si="2"/>
        <v>0</v>
      </c>
      <c r="M11" s="98"/>
      <c r="N11" s="99"/>
      <c r="O11" s="97">
        <f t="shared" si="3"/>
        <v>0</v>
      </c>
      <c r="P11" s="98"/>
      <c r="Q11" s="99"/>
      <c r="R11" s="97">
        <f t="shared" si="4"/>
        <v>0</v>
      </c>
      <c r="S11" s="98"/>
      <c r="T11" s="99"/>
    </row>
    <row r="12" spans="2:20" s="86" customFormat="1" ht="24.95" customHeight="1" x14ac:dyDescent="0.15">
      <c r="B12" s="588"/>
      <c r="C12" s="100"/>
      <c r="D12" s="95" t="s">
        <v>35</v>
      </c>
      <c r="E12" s="96"/>
      <c r="F12" s="97">
        <f t="shared" si="0"/>
        <v>0</v>
      </c>
      <c r="G12" s="98"/>
      <c r="H12" s="99"/>
      <c r="I12" s="97">
        <f t="shared" si="1"/>
        <v>0</v>
      </c>
      <c r="J12" s="98"/>
      <c r="K12" s="99"/>
      <c r="L12" s="97">
        <f t="shared" si="2"/>
        <v>0</v>
      </c>
      <c r="M12" s="98"/>
      <c r="N12" s="99"/>
      <c r="O12" s="97">
        <f t="shared" si="3"/>
        <v>0</v>
      </c>
      <c r="P12" s="98"/>
      <c r="Q12" s="99"/>
      <c r="R12" s="97">
        <f t="shared" si="4"/>
        <v>0</v>
      </c>
      <c r="S12" s="98"/>
      <c r="T12" s="99"/>
    </row>
    <row r="13" spans="2:20" s="86" customFormat="1" ht="24.95" customHeight="1" x14ac:dyDescent="0.15">
      <c r="B13" s="588"/>
      <c r="C13" s="100"/>
      <c r="D13" s="95" t="s">
        <v>34</v>
      </c>
      <c r="E13" s="96"/>
      <c r="F13" s="97">
        <f t="shared" si="0"/>
        <v>0</v>
      </c>
      <c r="G13" s="98"/>
      <c r="H13" s="99"/>
      <c r="I13" s="97">
        <f t="shared" si="1"/>
        <v>0</v>
      </c>
      <c r="J13" s="98"/>
      <c r="K13" s="99"/>
      <c r="L13" s="97">
        <f t="shared" si="2"/>
        <v>0</v>
      </c>
      <c r="M13" s="98"/>
      <c r="N13" s="99"/>
      <c r="O13" s="97">
        <f t="shared" si="3"/>
        <v>0</v>
      </c>
      <c r="P13" s="98"/>
      <c r="Q13" s="99"/>
      <c r="R13" s="97">
        <f t="shared" si="4"/>
        <v>0</v>
      </c>
      <c r="S13" s="98"/>
      <c r="T13" s="99"/>
    </row>
    <row r="14" spans="2:20" s="86" customFormat="1" ht="24.95" customHeight="1" x14ac:dyDescent="0.15">
      <c r="B14" s="588"/>
      <c r="C14" s="100"/>
      <c r="D14" s="95" t="s">
        <v>258</v>
      </c>
      <c r="E14" s="96"/>
      <c r="F14" s="97">
        <f t="shared" si="0"/>
        <v>0</v>
      </c>
      <c r="G14" s="98"/>
      <c r="H14" s="99"/>
      <c r="I14" s="97">
        <f t="shared" si="1"/>
        <v>0</v>
      </c>
      <c r="J14" s="98"/>
      <c r="K14" s="99"/>
      <c r="L14" s="97">
        <f t="shared" si="2"/>
        <v>0</v>
      </c>
      <c r="M14" s="98"/>
      <c r="N14" s="99"/>
      <c r="O14" s="97">
        <f t="shared" si="3"/>
        <v>0</v>
      </c>
      <c r="P14" s="98"/>
      <c r="Q14" s="99"/>
      <c r="R14" s="97">
        <f t="shared" si="4"/>
        <v>0</v>
      </c>
      <c r="S14" s="98"/>
      <c r="T14" s="99"/>
    </row>
    <row r="15" spans="2:20" s="86" customFormat="1" ht="24.95" customHeight="1" x14ac:dyDescent="0.15">
      <c r="B15" s="588"/>
      <c r="C15" s="100"/>
      <c r="D15" s="95" t="s">
        <v>33</v>
      </c>
      <c r="E15" s="96"/>
      <c r="F15" s="97">
        <f t="shared" si="0"/>
        <v>0</v>
      </c>
      <c r="G15" s="98"/>
      <c r="H15" s="99"/>
      <c r="I15" s="97">
        <f t="shared" si="1"/>
        <v>0</v>
      </c>
      <c r="J15" s="98"/>
      <c r="K15" s="99"/>
      <c r="L15" s="97">
        <f t="shared" si="2"/>
        <v>0</v>
      </c>
      <c r="M15" s="98"/>
      <c r="N15" s="99"/>
      <c r="O15" s="97">
        <f t="shared" si="3"/>
        <v>0</v>
      </c>
      <c r="P15" s="98"/>
      <c r="Q15" s="99"/>
      <c r="R15" s="97">
        <f t="shared" si="4"/>
        <v>0</v>
      </c>
      <c r="S15" s="98"/>
      <c r="T15" s="99"/>
    </row>
    <row r="16" spans="2:20" s="86" customFormat="1" ht="24.95" customHeight="1" x14ac:dyDescent="0.15">
      <c r="B16" s="588"/>
      <c r="C16" s="100"/>
      <c r="D16" s="95" t="s">
        <v>32</v>
      </c>
      <c r="E16" s="96"/>
      <c r="F16" s="97">
        <f t="shared" si="0"/>
        <v>0</v>
      </c>
      <c r="G16" s="98"/>
      <c r="H16" s="99"/>
      <c r="I16" s="97">
        <f t="shared" si="1"/>
        <v>0</v>
      </c>
      <c r="J16" s="98"/>
      <c r="K16" s="99"/>
      <c r="L16" s="97">
        <f t="shared" si="2"/>
        <v>0</v>
      </c>
      <c r="M16" s="98"/>
      <c r="N16" s="99"/>
      <c r="O16" s="97">
        <f t="shared" si="3"/>
        <v>0</v>
      </c>
      <c r="P16" s="98"/>
      <c r="Q16" s="99"/>
      <c r="R16" s="97">
        <f t="shared" si="4"/>
        <v>0</v>
      </c>
      <c r="S16" s="98"/>
      <c r="T16" s="99"/>
    </row>
    <row r="17" spans="2:20" s="86" customFormat="1" ht="24.95" customHeight="1" x14ac:dyDescent="0.15">
      <c r="B17" s="588"/>
      <c r="C17" s="100"/>
      <c r="D17" s="95" t="s">
        <v>31</v>
      </c>
      <c r="E17" s="96"/>
      <c r="F17" s="97">
        <f t="shared" si="0"/>
        <v>0</v>
      </c>
      <c r="G17" s="98"/>
      <c r="H17" s="99"/>
      <c r="I17" s="97">
        <f t="shared" si="1"/>
        <v>0</v>
      </c>
      <c r="J17" s="98"/>
      <c r="K17" s="99"/>
      <c r="L17" s="97">
        <f t="shared" si="2"/>
        <v>0</v>
      </c>
      <c r="M17" s="98"/>
      <c r="N17" s="99"/>
      <c r="O17" s="97">
        <f t="shared" si="3"/>
        <v>0</v>
      </c>
      <c r="P17" s="98"/>
      <c r="Q17" s="99"/>
      <c r="R17" s="97">
        <f t="shared" si="4"/>
        <v>0</v>
      </c>
      <c r="S17" s="98"/>
      <c r="T17" s="99"/>
    </row>
    <row r="18" spans="2:20" s="86" customFormat="1" ht="24.95" customHeight="1" x14ac:dyDescent="0.15">
      <c r="B18" s="588"/>
      <c r="C18" s="100"/>
      <c r="D18" s="95" t="s">
        <v>30</v>
      </c>
      <c r="E18" s="96"/>
      <c r="F18" s="97">
        <f t="shared" si="0"/>
        <v>0</v>
      </c>
      <c r="G18" s="98"/>
      <c r="H18" s="99"/>
      <c r="I18" s="97">
        <f t="shared" si="1"/>
        <v>0</v>
      </c>
      <c r="J18" s="98"/>
      <c r="K18" s="99"/>
      <c r="L18" s="97">
        <f t="shared" si="2"/>
        <v>0</v>
      </c>
      <c r="M18" s="98"/>
      <c r="N18" s="99"/>
      <c r="O18" s="97">
        <f t="shared" si="3"/>
        <v>0</v>
      </c>
      <c r="P18" s="98"/>
      <c r="Q18" s="99"/>
      <c r="R18" s="97">
        <f t="shared" si="4"/>
        <v>0</v>
      </c>
      <c r="S18" s="98"/>
      <c r="T18" s="99"/>
    </row>
    <row r="19" spans="2:20" s="86" customFormat="1" ht="24.95" customHeight="1" x14ac:dyDescent="0.15">
      <c r="B19" s="588"/>
      <c r="C19" s="100"/>
      <c r="D19" s="95" t="s">
        <v>29</v>
      </c>
      <c r="E19" s="96"/>
      <c r="F19" s="97">
        <f t="shared" si="0"/>
        <v>0</v>
      </c>
      <c r="G19" s="98"/>
      <c r="H19" s="99"/>
      <c r="I19" s="97">
        <f t="shared" si="1"/>
        <v>0</v>
      </c>
      <c r="J19" s="98"/>
      <c r="K19" s="99"/>
      <c r="L19" s="97">
        <f t="shared" si="2"/>
        <v>0</v>
      </c>
      <c r="M19" s="98"/>
      <c r="N19" s="99"/>
      <c r="O19" s="97">
        <f t="shared" si="3"/>
        <v>0</v>
      </c>
      <c r="P19" s="98"/>
      <c r="Q19" s="99"/>
      <c r="R19" s="97">
        <f t="shared" si="4"/>
        <v>0</v>
      </c>
      <c r="S19" s="98"/>
      <c r="T19" s="99"/>
    </row>
    <row r="20" spans="2:20" s="86" customFormat="1" ht="24.95" customHeight="1" x14ac:dyDescent="0.15">
      <c r="B20" s="588"/>
      <c r="C20" s="101"/>
      <c r="D20" s="590" t="s">
        <v>28</v>
      </c>
      <c r="E20" s="591"/>
      <c r="F20" s="97">
        <f t="shared" ref="F20:T20" si="5">SUM(F8:F19)</f>
        <v>0</v>
      </c>
      <c r="G20" s="98">
        <f t="shared" si="5"/>
        <v>0</v>
      </c>
      <c r="H20" s="99">
        <f t="shared" si="5"/>
        <v>0</v>
      </c>
      <c r="I20" s="97">
        <f t="shared" si="5"/>
        <v>0</v>
      </c>
      <c r="J20" s="98">
        <f t="shared" si="5"/>
        <v>0</v>
      </c>
      <c r="K20" s="99">
        <f t="shared" si="5"/>
        <v>0</v>
      </c>
      <c r="L20" s="97">
        <f t="shared" si="5"/>
        <v>0</v>
      </c>
      <c r="M20" s="98">
        <f t="shared" si="5"/>
        <v>0</v>
      </c>
      <c r="N20" s="99">
        <f t="shared" si="5"/>
        <v>0</v>
      </c>
      <c r="O20" s="97">
        <f t="shared" si="5"/>
        <v>0</v>
      </c>
      <c r="P20" s="98">
        <f t="shared" si="5"/>
        <v>0</v>
      </c>
      <c r="Q20" s="99">
        <f t="shared" si="5"/>
        <v>0</v>
      </c>
      <c r="R20" s="97">
        <f t="shared" si="5"/>
        <v>0</v>
      </c>
      <c r="S20" s="98">
        <f t="shared" si="5"/>
        <v>0</v>
      </c>
      <c r="T20" s="99">
        <f t="shared" si="5"/>
        <v>0</v>
      </c>
    </row>
    <row r="21" spans="2:20" s="86" customFormat="1" ht="24.95" customHeight="1" x14ac:dyDescent="0.15">
      <c r="B21" s="588"/>
      <c r="C21" s="102" t="s">
        <v>27</v>
      </c>
      <c r="D21" s="95"/>
      <c r="E21" s="96"/>
      <c r="F21" s="97"/>
      <c r="G21" s="98"/>
      <c r="H21" s="99"/>
      <c r="I21" s="97">
        <f>+SUM(J21:K21)</f>
        <v>0</v>
      </c>
      <c r="J21" s="98"/>
      <c r="K21" s="99"/>
      <c r="L21" s="97">
        <f>+SUM(M21:N21)</f>
        <v>0</v>
      </c>
      <c r="M21" s="98"/>
      <c r="N21" s="99"/>
      <c r="O21" s="97">
        <f>+SUM(P21:Q21)</f>
        <v>0</v>
      </c>
      <c r="P21" s="98"/>
      <c r="Q21" s="99"/>
      <c r="R21" s="97">
        <f>+SUM(S21:T21)</f>
        <v>0</v>
      </c>
      <c r="S21" s="98"/>
      <c r="T21" s="99"/>
    </row>
    <row r="22" spans="2:20" s="86" customFormat="1" ht="24.95" customHeight="1" x14ac:dyDescent="0.15">
      <c r="B22" s="588"/>
      <c r="C22" s="100"/>
      <c r="D22" s="95" t="s">
        <v>26</v>
      </c>
      <c r="E22" s="96"/>
      <c r="F22" s="97">
        <f>+I22+L22+O22+R22</f>
        <v>0</v>
      </c>
      <c r="G22" s="98"/>
      <c r="H22" s="99"/>
      <c r="I22" s="97">
        <f>+SUM(J22:K22)</f>
        <v>0</v>
      </c>
      <c r="J22" s="98"/>
      <c r="K22" s="99"/>
      <c r="L22" s="97">
        <f>+SUM(M22:N22)</f>
        <v>0</v>
      </c>
      <c r="M22" s="98"/>
      <c r="N22" s="99"/>
      <c r="O22" s="97">
        <f>+SUM(P22:Q22)</f>
        <v>0</v>
      </c>
      <c r="P22" s="98"/>
      <c r="Q22" s="99"/>
      <c r="R22" s="97">
        <f>+SUM(S22:T22)</f>
        <v>0</v>
      </c>
      <c r="S22" s="98"/>
      <c r="T22" s="99"/>
    </row>
    <row r="23" spans="2:20" s="86" customFormat="1" ht="24.95" customHeight="1" x14ac:dyDescent="0.15">
      <c r="B23" s="588"/>
      <c r="C23" s="100"/>
      <c r="D23" s="103" t="s">
        <v>25</v>
      </c>
      <c r="E23" s="96"/>
      <c r="F23" s="97">
        <f>+I23+L23+O23+R23</f>
        <v>0</v>
      </c>
      <c r="G23" s="98"/>
      <c r="H23" s="99"/>
      <c r="I23" s="97">
        <f>+SUM(J23:K23)</f>
        <v>0</v>
      </c>
      <c r="J23" s="98"/>
      <c r="K23" s="99"/>
      <c r="L23" s="97">
        <f>+SUM(M23:N23)</f>
        <v>0</v>
      </c>
      <c r="M23" s="98"/>
      <c r="N23" s="99"/>
      <c r="O23" s="97">
        <f>+SUM(P23:Q23)</f>
        <v>0</v>
      </c>
      <c r="P23" s="98"/>
      <c r="Q23" s="99"/>
      <c r="R23" s="97">
        <f>+SUM(S23:T23)</f>
        <v>0</v>
      </c>
      <c r="S23" s="98"/>
      <c r="T23" s="99"/>
    </row>
    <row r="24" spans="2:20" s="86" customFormat="1" ht="24.95" customHeight="1" x14ac:dyDescent="0.15">
      <c r="B24" s="588"/>
      <c r="C24" s="100"/>
      <c r="D24" s="103" t="s">
        <v>24</v>
      </c>
      <c r="E24" s="96"/>
      <c r="F24" s="97">
        <f>+I24+L24+O24+R24</f>
        <v>0</v>
      </c>
      <c r="G24" s="98"/>
      <c r="H24" s="99"/>
      <c r="I24" s="97">
        <f>+SUM(J24:K24)</f>
        <v>0</v>
      </c>
      <c r="J24" s="98"/>
      <c r="K24" s="99"/>
      <c r="L24" s="97">
        <f>+SUM(M24:N24)</f>
        <v>0</v>
      </c>
      <c r="M24" s="98"/>
      <c r="N24" s="99"/>
      <c r="O24" s="97">
        <f>+SUM(P24:Q24)</f>
        <v>0</v>
      </c>
      <c r="P24" s="98"/>
      <c r="Q24" s="99"/>
      <c r="R24" s="97">
        <f>+SUM(S24:T24)</f>
        <v>0</v>
      </c>
      <c r="S24" s="98"/>
      <c r="T24" s="99"/>
    </row>
    <row r="25" spans="2:20" s="86" customFormat="1" ht="24.95" customHeight="1" x14ac:dyDescent="0.15">
      <c r="B25" s="588"/>
      <c r="C25" s="100"/>
      <c r="D25" s="104" t="s">
        <v>23</v>
      </c>
      <c r="E25" s="105"/>
      <c r="F25" s="106">
        <f>+I25+L25+O25+R25</f>
        <v>0</v>
      </c>
      <c r="G25" s="107"/>
      <c r="H25" s="108"/>
      <c r="I25" s="106">
        <f>+SUM(J25:K25)</f>
        <v>0</v>
      </c>
      <c r="J25" s="107"/>
      <c r="K25" s="108"/>
      <c r="L25" s="106">
        <f>+SUM(M25:N25)</f>
        <v>0</v>
      </c>
      <c r="M25" s="107"/>
      <c r="N25" s="108"/>
      <c r="O25" s="106">
        <f>+SUM(P25:Q25)</f>
        <v>0</v>
      </c>
      <c r="P25" s="107"/>
      <c r="Q25" s="108"/>
      <c r="R25" s="106">
        <f>+SUM(S25:T25)</f>
        <v>0</v>
      </c>
      <c r="S25" s="107"/>
      <c r="T25" s="108"/>
    </row>
    <row r="26" spans="2:20" s="86" customFormat="1" ht="24.95" customHeight="1" x14ac:dyDescent="0.15">
      <c r="B26" s="588"/>
      <c r="C26" s="100"/>
      <c r="D26" s="104" t="s">
        <v>259</v>
      </c>
      <c r="E26" s="105"/>
      <c r="F26" s="106">
        <v>0</v>
      </c>
      <c r="G26" s="107"/>
      <c r="H26" s="108"/>
      <c r="I26" s="106">
        <v>0</v>
      </c>
      <c r="J26" s="107"/>
      <c r="K26" s="108"/>
      <c r="L26" s="106">
        <v>0</v>
      </c>
      <c r="M26" s="107"/>
      <c r="N26" s="108"/>
      <c r="O26" s="106">
        <v>0</v>
      </c>
      <c r="P26" s="107"/>
      <c r="Q26" s="108"/>
      <c r="R26" s="106">
        <v>0</v>
      </c>
      <c r="S26" s="107"/>
      <c r="T26" s="108"/>
    </row>
    <row r="27" spans="2:20" s="86" customFormat="1" ht="24.95" customHeight="1" x14ac:dyDescent="0.15">
      <c r="B27" s="588"/>
      <c r="C27" s="109"/>
      <c r="D27" s="590" t="s">
        <v>22</v>
      </c>
      <c r="E27" s="591"/>
      <c r="F27" s="97">
        <f>+SUM(F22:F26)</f>
        <v>0</v>
      </c>
      <c r="G27" s="98">
        <f t="shared" ref="G27:T27" si="6">+SUM(G22:G26)</f>
        <v>0</v>
      </c>
      <c r="H27" s="99">
        <f t="shared" si="6"/>
        <v>0</v>
      </c>
      <c r="I27" s="97">
        <f t="shared" si="6"/>
        <v>0</v>
      </c>
      <c r="J27" s="98">
        <f t="shared" si="6"/>
        <v>0</v>
      </c>
      <c r="K27" s="99">
        <f t="shared" si="6"/>
        <v>0</v>
      </c>
      <c r="L27" s="97">
        <f t="shared" si="6"/>
        <v>0</v>
      </c>
      <c r="M27" s="98">
        <f t="shared" si="6"/>
        <v>0</v>
      </c>
      <c r="N27" s="99">
        <f t="shared" si="6"/>
        <v>0</v>
      </c>
      <c r="O27" s="97">
        <f t="shared" si="6"/>
        <v>0</v>
      </c>
      <c r="P27" s="98">
        <f t="shared" si="6"/>
        <v>0</v>
      </c>
      <c r="Q27" s="99">
        <f t="shared" si="6"/>
        <v>0</v>
      </c>
      <c r="R27" s="97">
        <f t="shared" si="6"/>
        <v>0</v>
      </c>
      <c r="S27" s="98">
        <f t="shared" si="6"/>
        <v>0</v>
      </c>
      <c r="T27" s="99">
        <f t="shared" si="6"/>
        <v>0</v>
      </c>
    </row>
    <row r="28" spans="2:20" s="86" customFormat="1" ht="24.95" customHeight="1" x14ac:dyDescent="0.15">
      <c r="B28" s="588"/>
      <c r="C28" s="552" t="s">
        <v>280</v>
      </c>
      <c r="D28" s="553"/>
      <c r="E28" s="554"/>
      <c r="F28" s="555">
        <f>+I28+L28+O28+R28</f>
        <v>0</v>
      </c>
      <c r="G28" s="556"/>
      <c r="H28" s="557"/>
      <c r="I28" s="555">
        <f>+SUM(J28:K28)</f>
        <v>0</v>
      </c>
      <c r="J28" s="556"/>
      <c r="K28" s="557"/>
      <c r="L28" s="555">
        <f>+SUM(M28:N28)</f>
        <v>0</v>
      </c>
      <c r="M28" s="556"/>
      <c r="N28" s="557"/>
      <c r="O28" s="555">
        <f>+SUM(P28:Q28)</f>
        <v>0</v>
      </c>
      <c r="P28" s="556"/>
      <c r="Q28" s="557"/>
      <c r="R28" s="555">
        <f>+SUM(S28:T28)</f>
        <v>0</v>
      </c>
      <c r="S28" s="556"/>
      <c r="T28" s="557"/>
    </row>
    <row r="29" spans="2:20" s="86" customFormat="1" ht="24.95" customHeight="1" x14ac:dyDescent="0.15">
      <c r="B29" s="589"/>
      <c r="C29" s="592" t="s">
        <v>21</v>
      </c>
      <c r="D29" s="593"/>
      <c r="E29" s="594"/>
      <c r="F29" s="549">
        <f>+F27+F20+F28</f>
        <v>0</v>
      </c>
      <c r="G29" s="550">
        <f t="shared" ref="G29:T29" si="7">+G27+G20+G28</f>
        <v>0</v>
      </c>
      <c r="H29" s="551">
        <f t="shared" si="7"/>
        <v>0</v>
      </c>
      <c r="I29" s="549">
        <f t="shared" si="7"/>
        <v>0</v>
      </c>
      <c r="J29" s="550">
        <f t="shared" si="7"/>
        <v>0</v>
      </c>
      <c r="K29" s="551">
        <f t="shared" si="7"/>
        <v>0</v>
      </c>
      <c r="L29" s="549">
        <f t="shared" si="7"/>
        <v>0</v>
      </c>
      <c r="M29" s="550">
        <f t="shared" si="7"/>
        <v>0</v>
      </c>
      <c r="N29" s="551">
        <f t="shared" si="7"/>
        <v>0</v>
      </c>
      <c r="O29" s="549">
        <f t="shared" si="7"/>
        <v>0</v>
      </c>
      <c r="P29" s="550">
        <f t="shared" si="7"/>
        <v>0</v>
      </c>
      <c r="Q29" s="551">
        <f t="shared" si="7"/>
        <v>0</v>
      </c>
      <c r="R29" s="549">
        <f t="shared" si="7"/>
        <v>0</v>
      </c>
      <c r="S29" s="550">
        <f t="shared" si="7"/>
        <v>0</v>
      </c>
      <c r="T29" s="551">
        <f t="shared" si="7"/>
        <v>0</v>
      </c>
    </row>
    <row r="30" spans="2:20" s="86" customFormat="1" ht="24.95" customHeight="1" x14ac:dyDescent="0.15">
      <c r="B30" s="595" t="s">
        <v>20</v>
      </c>
      <c r="C30" s="109" t="s">
        <v>19</v>
      </c>
      <c r="D30" s="113"/>
      <c r="E30" s="114"/>
      <c r="F30" s="115">
        <f>+I30+L30+O30+R30</f>
        <v>0</v>
      </c>
      <c r="G30" s="116"/>
      <c r="H30" s="117"/>
      <c r="I30" s="115"/>
      <c r="J30" s="116"/>
      <c r="K30" s="117"/>
      <c r="L30" s="115"/>
      <c r="M30" s="116"/>
      <c r="N30" s="117"/>
      <c r="O30" s="115"/>
      <c r="P30" s="116"/>
      <c r="Q30" s="117"/>
      <c r="R30" s="115"/>
      <c r="S30" s="116"/>
      <c r="T30" s="117"/>
    </row>
    <row r="31" spans="2:20" s="86" customFormat="1" ht="24.95" customHeight="1" x14ac:dyDescent="0.15">
      <c r="B31" s="596"/>
      <c r="C31" s="118" t="s">
        <v>18</v>
      </c>
      <c r="D31" s="95"/>
      <c r="E31" s="96"/>
      <c r="F31" s="97">
        <f>+I31+L31+O31+R31</f>
        <v>0</v>
      </c>
      <c r="G31" s="98"/>
      <c r="H31" s="99"/>
      <c r="I31" s="97"/>
      <c r="J31" s="98"/>
      <c r="K31" s="99"/>
      <c r="L31" s="97"/>
      <c r="M31" s="98"/>
      <c r="N31" s="99"/>
      <c r="O31" s="97"/>
      <c r="P31" s="98"/>
      <c r="Q31" s="99"/>
      <c r="R31" s="97"/>
      <c r="S31" s="98"/>
      <c r="T31" s="99"/>
    </row>
    <row r="32" spans="2:20" s="86" customFormat="1" ht="24.95" customHeight="1" x14ac:dyDescent="0.15">
      <c r="B32" s="596"/>
      <c r="C32" s="118" t="s">
        <v>17</v>
      </c>
      <c r="D32" s="95"/>
      <c r="E32" s="96"/>
      <c r="F32" s="97">
        <f>+I32+L32+O32+R32</f>
        <v>0</v>
      </c>
      <c r="G32" s="98"/>
      <c r="H32" s="99"/>
      <c r="I32" s="97"/>
      <c r="J32" s="98"/>
      <c r="K32" s="99"/>
      <c r="L32" s="97"/>
      <c r="M32" s="98"/>
      <c r="N32" s="99"/>
      <c r="O32" s="97"/>
      <c r="P32" s="98"/>
      <c r="Q32" s="99"/>
      <c r="R32" s="97"/>
      <c r="S32" s="98"/>
      <c r="T32" s="99"/>
    </row>
    <row r="33" spans="2:20" s="86" customFormat="1" ht="24.95" customHeight="1" x14ac:dyDescent="0.15">
      <c r="B33" s="597"/>
      <c r="C33" s="598" t="s">
        <v>16</v>
      </c>
      <c r="D33" s="599"/>
      <c r="E33" s="600"/>
      <c r="F33" s="115">
        <f t="shared" ref="F33:T33" si="8">+SUM(F30:F32)</f>
        <v>0</v>
      </c>
      <c r="G33" s="116">
        <f t="shared" si="8"/>
        <v>0</v>
      </c>
      <c r="H33" s="117">
        <f t="shared" si="8"/>
        <v>0</v>
      </c>
      <c r="I33" s="115">
        <f t="shared" si="8"/>
        <v>0</v>
      </c>
      <c r="J33" s="116">
        <f t="shared" si="8"/>
        <v>0</v>
      </c>
      <c r="K33" s="117">
        <f t="shared" si="8"/>
        <v>0</v>
      </c>
      <c r="L33" s="115">
        <f t="shared" si="8"/>
        <v>0</v>
      </c>
      <c r="M33" s="116">
        <f t="shared" si="8"/>
        <v>0</v>
      </c>
      <c r="N33" s="117">
        <f t="shared" si="8"/>
        <v>0</v>
      </c>
      <c r="O33" s="115">
        <f t="shared" si="8"/>
        <v>0</v>
      </c>
      <c r="P33" s="116">
        <f t="shared" si="8"/>
        <v>0</v>
      </c>
      <c r="Q33" s="117">
        <f t="shared" si="8"/>
        <v>0</v>
      </c>
      <c r="R33" s="115">
        <f t="shared" si="8"/>
        <v>0</v>
      </c>
      <c r="S33" s="116">
        <f t="shared" si="8"/>
        <v>0</v>
      </c>
      <c r="T33" s="117">
        <f t="shared" si="8"/>
        <v>0</v>
      </c>
    </row>
    <row r="34" spans="2:20" s="86" customFormat="1" ht="24.95" customHeight="1" x14ac:dyDescent="0.15">
      <c r="B34" s="581" t="s">
        <v>15</v>
      </c>
      <c r="C34" s="582"/>
      <c r="D34" s="582"/>
      <c r="E34" s="583"/>
      <c r="F34" s="119">
        <f t="shared" ref="F34:T34" si="9">+F33+F29</f>
        <v>0</v>
      </c>
      <c r="G34" s="120">
        <f>+G33+G29</f>
        <v>0</v>
      </c>
      <c r="H34" s="121">
        <f t="shared" si="9"/>
        <v>0</v>
      </c>
      <c r="I34" s="119">
        <f t="shared" si="9"/>
        <v>0</v>
      </c>
      <c r="J34" s="120">
        <f t="shared" si="9"/>
        <v>0</v>
      </c>
      <c r="K34" s="121">
        <f t="shared" si="9"/>
        <v>0</v>
      </c>
      <c r="L34" s="119">
        <f t="shared" si="9"/>
        <v>0</v>
      </c>
      <c r="M34" s="120">
        <f t="shared" si="9"/>
        <v>0</v>
      </c>
      <c r="N34" s="121">
        <f t="shared" si="9"/>
        <v>0</v>
      </c>
      <c r="O34" s="119">
        <f t="shared" si="9"/>
        <v>0</v>
      </c>
      <c r="P34" s="120">
        <f t="shared" si="9"/>
        <v>0</v>
      </c>
      <c r="Q34" s="121">
        <f t="shared" si="9"/>
        <v>0</v>
      </c>
      <c r="R34" s="119">
        <f t="shared" si="9"/>
        <v>0</v>
      </c>
      <c r="S34" s="120">
        <f t="shared" si="9"/>
        <v>0</v>
      </c>
      <c r="T34" s="121">
        <f t="shared" si="9"/>
        <v>0</v>
      </c>
    </row>
    <row r="35" spans="2:20" s="86" customFormat="1" ht="24.95" customHeight="1" x14ac:dyDescent="0.15">
      <c r="B35" s="584" t="s">
        <v>182</v>
      </c>
      <c r="C35" s="585"/>
      <c r="D35" s="585"/>
      <c r="E35" s="586"/>
      <c r="F35" s="119">
        <f t="shared" ref="F35:T35" si="10">ROUNDDOWN(F34*0.1,0)</f>
        <v>0</v>
      </c>
      <c r="G35" s="120">
        <f t="shared" si="10"/>
        <v>0</v>
      </c>
      <c r="H35" s="121">
        <f t="shared" si="10"/>
        <v>0</v>
      </c>
      <c r="I35" s="119">
        <f t="shared" si="10"/>
        <v>0</v>
      </c>
      <c r="J35" s="120">
        <f t="shared" si="10"/>
        <v>0</v>
      </c>
      <c r="K35" s="121">
        <f t="shared" si="10"/>
        <v>0</v>
      </c>
      <c r="L35" s="119">
        <f t="shared" si="10"/>
        <v>0</v>
      </c>
      <c r="M35" s="120">
        <f t="shared" si="10"/>
        <v>0</v>
      </c>
      <c r="N35" s="121">
        <f t="shared" si="10"/>
        <v>0</v>
      </c>
      <c r="O35" s="119">
        <f t="shared" si="10"/>
        <v>0</v>
      </c>
      <c r="P35" s="120">
        <f t="shared" si="10"/>
        <v>0</v>
      </c>
      <c r="Q35" s="121">
        <f t="shared" si="10"/>
        <v>0</v>
      </c>
      <c r="R35" s="119">
        <f t="shared" si="10"/>
        <v>0</v>
      </c>
      <c r="S35" s="120">
        <f t="shared" si="10"/>
        <v>0</v>
      </c>
      <c r="T35" s="121">
        <f t="shared" si="10"/>
        <v>0</v>
      </c>
    </row>
    <row r="36" spans="2:20" s="86" customFormat="1" ht="24.95" customHeight="1" x14ac:dyDescent="0.15">
      <c r="B36" s="581" t="s">
        <v>14</v>
      </c>
      <c r="C36" s="582"/>
      <c r="D36" s="582"/>
      <c r="E36" s="583"/>
      <c r="F36" s="110">
        <f>+F35+F34</f>
        <v>0</v>
      </c>
      <c r="G36" s="111">
        <f t="shared" ref="G36:T36" si="11">+G35+G34</f>
        <v>0</v>
      </c>
      <c r="H36" s="112">
        <f t="shared" si="11"/>
        <v>0</v>
      </c>
      <c r="I36" s="110">
        <f t="shared" si="11"/>
        <v>0</v>
      </c>
      <c r="J36" s="111">
        <f t="shared" si="11"/>
        <v>0</v>
      </c>
      <c r="K36" s="112">
        <f t="shared" si="11"/>
        <v>0</v>
      </c>
      <c r="L36" s="110">
        <f t="shared" si="11"/>
        <v>0</v>
      </c>
      <c r="M36" s="111">
        <f t="shared" si="11"/>
        <v>0</v>
      </c>
      <c r="N36" s="112">
        <f t="shared" si="11"/>
        <v>0</v>
      </c>
      <c r="O36" s="110">
        <f t="shared" si="11"/>
        <v>0</v>
      </c>
      <c r="P36" s="111">
        <f t="shared" si="11"/>
        <v>0</v>
      </c>
      <c r="Q36" s="112">
        <f t="shared" si="11"/>
        <v>0</v>
      </c>
      <c r="R36" s="110">
        <f t="shared" si="11"/>
        <v>0</v>
      </c>
      <c r="S36" s="111">
        <f t="shared" si="11"/>
        <v>0</v>
      </c>
      <c r="T36" s="112">
        <f t="shared" si="11"/>
        <v>0</v>
      </c>
    </row>
    <row r="37" spans="2:20" s="14" customFormat="1" ht="8.1" customHeight="1" x14ac:dyDescent="0.15"/>
    <row r="38" spans="2:20" s="14" customFormat="1" x14ac:dyDescent="0.15">
      <c r="B38" s="15"/>
    </row>
    <row r="39" spans="2:20" s="14" customFormat="1" x14ac:dyDescent="0.15"/>
    <row r="40" spans="2:20" s="14" customFormat="1" x14ac:dyDescent="0.15"/>
  </sheetData>
  <mergeCells count="31">
    <mergeCell ref="O5:O6"/>
    <mergeCell ref="Q5:Q6"/>
    <mergeCell ref="B34:E34"/>
    <mergeCell ref="B35:E35"/>
    <mergeCell ref="B36:E36"/>
    <mergeCell ref="B7:B29"/>
    <mergeCell ref="D20:E20"/>
    <mergeCell ref="D27:E27"/>
    <mergeCell ref="C29:E29"/>
    <mergeCell ref="B30:B33"/>
    <mergeCell ref="C33:E33"/>
    <mergeCell ref="G5:G6"/>
    <mergeCell ref="J5:J6"/>
    <mergeCell ref="M5:M6"/>
    <mergeCell ref="P5:P6"/>
    <mergeCell ref="S5:S6"/>
    <mergeCell ref="B2:T2"/>
    <mergeCell ref="B4:E6"/>
    <mergeCell ref="F4:H4"/>
    <mergeCell ref="I4:K4"/>
    <mergeCell ref="L4:N4"/>
    <mergeCell ref="O4:Q4"/>
    <mergeCell ref="R4:T4"/>
    <mergeCell ref="F5:F6"/>
    <mergeCell ref="H5:H6"/>
    <mergeCell ref="I5:I6"/>
    <mergeCell ref="T5:T6"/>
    <mergeCell ref="R5:R6"/>
    <mergeCell ref="K5:K6"/>
    <mergeCell ref="L5:L6"/>
    <mergeCell ref="N5:N6"/>
  </mergeCells>
  <phoneticPr fontId="2"/>
  <printOptions horizontalCentered="1" verticalCentered="1"/>
  <pageMargins left="0.39370078740157483" right="0.19685039370078741" top="0.39370078740157483" bottom="0.19685039370078741" header="0.31496062992125984" footer="0.31496062992125984"/>
  <pageSetup paperSize="8" orientation="landscape" r:id="rId1"/>
  <headerFooter>
    <oddHeader>&amp;R&amp;"BIZ UDゴシック,標準"（仮称）福井市新ごみ処理施設整備・運営事業に係る提案書類(&amp;A)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42"/>
  <sheetViews>
    <sheetView showGridLines="0" view="pageBreakPreview" zoomScale="70" zoomScaleNormal="85" zoomScaleSheetLayoutView="70" workbookViewId="0">
      <selection activeCell="F8" sqref="F8"/>
    </sheetView>
  </sheetViews>
  <sheetFormatPr defaultColWidth="9" defaultRowHeight="14.25" x14ac:dyDescent="0.15"/>
  <cols>
    <col min="1" max="1" width="3.375" style="16" customWidth="1"/>
    <col min="2" max="3" width="3.625" style="17" customWidth="1"/>
    <col min="4" max="4" width="16.375" style="17" customWidth="1"/>
    <col min="5" max="6" width="12.375" style="17" customWidth="1"/>
    <col min="7" max="7" width="12.25" style="17" customWidth="1"/>
    <col min="8" max="24" width="12.375" style="16" customWidth="1"/>
    <col min="25" max="25" width="16.875" style="16" customWidth="1"/>
    <col min="26" max="16384" width="9" style="16"/>
  </cols>
  <sheetData>
    <row r="1" spans="2:27" s="122" customFormat="1" ht="50.1" customHeight="1" x14ac:dyDescent="0.15">
      <c r="B1" s="601" t="s">
        <v>10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</row>
    <row r="2" spans="2:27" s="122" customFormat="1" ht="20.100000000000001" customHeight="1" x14ac:dyDescent="0.15">
      <c r="B2" s="123"/>
      <c r="C2" s="78"/>
      <c r="D2" s="78"/>
      <c r="E2" s="78"/>
      <c r="F2" s="78"/>
      <c r="G2" s="78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5" t="s">
        <v>55</v>
      </c>
    </row>
    <row r="3" spans="2:27" s="122" customFormat="1" ht="39.950000000000003" customHeight="1" thickBot="1" x14ac:dyDescent="0.2">
      <c r="B3" s="606" t="s">
        <v>54</v>
      </c>
      <c r="C3" s="607"/>
      <c r="D3" s="607"/>
      <c r="E3" s="124" t="s">
        <v>209</v>
      </c>
      <c r="F3" s="125" t="s">
        <v>210</v>
      </c>
      <c r="G3" s="125" t="s">
        <v>211</v>
      </c>
      <c r="H3" s="125" t="s">
        <v>212</v>
      </c>
      <c r="I3" s="125" t="s">
        <v>213</v>
      </c>
      <c r="J3" s="125" t="s">
        <v>214</v>
      </c>
      <c r="K3" s="125" t="s">
        <v>215</v>
      </c>
      <c r="L3" s="125" t="s">
        <v>216</v>
      </c>
      <c r="M3" s="125" t="s">
        <v>217</v>
      </c>
      <c r="N3" s="125" t="s">
        <v>218</v>
      </c>
      <c r="O3" s="125" t="s">
        <v>219</v>
      </c>
      <c r="P3" s="125" t="s">
        <v>220</v>
      </c>
      <c r="Q3" s="125" t="s">
        <v>221</v>
      </c>
      <c r="R3" s="125" t="s">
        <v>222</v>
      </c>
      <c r="S3" s="125" t="s">
        <v>223</v>
      </c>
      <c r="T3" s="125" t="s">
        <v>224</v>
      </c>
      <c r="U3" s="125" t="s">
        <v>225</v>
      </c>
      <c r="V3" s="125" t="s">
        <v>226</v>
      </c>
      <c r="W3" s="125" t="s">
        <v>227</v>
      </c>
      <c r="X3" s="125" t="s">
        <v>228</v>
      </c>
      <c r="Y3" s="126" t="s">
        <v>53</v>
      </c>
    </row>
    <row r="4" spans="2:27" s="122" customFormat="1" ht="50.1" customHeight="1" thickTop="1" x14ac:dyDescent="0.15">
      <c r="B4" s="625" t="s">
        <v>262</v>
      </c>
      <c r="C4" s="609" t="s">
        <v>52</v>
      </c>
      <c r="D4" s="610"/>
      <c r="E4" s="127"/>
      <c r="F4" s="128"/>
      <c r="G4" s="128"/>
      <c r="H4" s="129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1">
        <f>SUM(E4:X4)</f>
        <v>0</v>
      </c>
    </row>
    <row r="5" spans="2:27" s="122" customFormat="1" ht="50.1" customHeight="1" x14ac:dyDescent="0.15">
      <c r="B5" s="626"/>
      <c r="C5" s="614" t="s">
        <v>51</v>
      </c>
      <c r="D5" s="615"/>
      <c r="E5" s="132"/>
      <c r="F5" s="133"/>
      <c r="G5" s="133"/>
      <c r="H5" s="129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4">
        <f>SUM(E5:X5)</f>
        <v>0</v>
      </c>
    </row>
    <row r="6" spans="2:27" s="122" customFormat="1" ht="50.1" customHeight="1" x14ac:dyDescent="0.15">
      <c r="B6" s="626"/>
      <c r="C6" s="616" t="s">
        <v>50</v>
      </c>
      <c r="D6" s="617"/>
      <c r="E6" s="135"/>
      <c r="F6" s="136"/>
      <c r="G6" s="136"/>
      <c r="H6" s="129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7">
        <f>SUM(E6:X6)</f>
        <v>0</v>
      </c>
    </row>
    <row r="7" spans="2:27" s="122" customFormat="1" ht="50.1" customHeight="1" x14ac:dyDescent="0.15">
      <c r="B7" s="611" t="s">
        <v>264</v>
      </c>
      <c r="C7" s="612"/>
      <c r="D7" s="613"/>
      <c r="E7" s="138">
        <f>SUM(E4:E6)</f>
        <v>0</v>
      </c>
      <c r="F7" s="139">
        <f t="shared" ref="F7:Y7" si="0">SUM(F4:F6)</f>
        <v>0</v>
      </c>
      <c r="G7" s="139">
        <f t="shared" si="0"/>
        <v>0</v>
      </c>
      <c r="H7" s="139">
        <f t="shared" si="0"/>
        <v>0</v>
      </c>
      <c r="I7" s="140">
        <f t="shared" si="0"/>
        <v>0</v>
      </c>
      <c r="J7" s="140">
        <f t="shared" si="0"/>
        <v>0</v>
      </c>
      <c r="K7" s="140">
        <f t="shared" si="0"/>
        <v>0</v>
      </c>
      <c r="L7" s="140">
        <f t="shared" si="0"/>
        <v>0</v>
      </c>
      <c r="M7" s="140">
        <f t="shared" si="0"/>
        <v>0</v>
      </c>
      <c r="N7" s="140">
        <f t="shared" si="0"/>
        <v>0</v>
      </c>
      <c r="O7" s="140">
        <f t="shared" si="0"/>
        <v>0</v>
      </c>
      <c r="P7" s="140">
        <f t="shared" si="0"/>
        <v>0</v>
      </c>
      <c r="Q7" s="140">
        <f t="shared" si="0"/>
        <v>0</v>
      </c>
      <c r="R7" s="140">
        <f t="shared" si="0"/>
        <v>0</v>
      </c>
      <c r="S7" s="140">
        <f t="shared" si="0"/>
        <v>0</v>
      </c>
      <c r="T7" s="140">
        <f t="shared" si="0"/>
        <v>0</v>
      </c>
      <c r="U7" s="140">
        <f t="shared" si="0"/>
        <v>0</v>
      </c>
      <c r="V7" s="140">
        <f t="shared" si="0"/>
        <v>0</v>
      </c>
      <c r="W7" s="140">
        <f t="shared" si="0"/>
        <v>0</v>
      </c>
      <c r="X7" s="140">
        <f t="shared" si="0"/>
        <v>0</v>
      </c>
      <c r="Y7" s="141">
        <f t="shared" si="0"/>
        <v>0</v>
      </c>
    </row>
    <row r="8" spans="2:27" s="122" customFormat="1" ht="50.1" customHeight="1" x14ac:dyDescent="0.15">
      <c r="B8" s="620" t="s">
        <v>263</v>
      </c>
      <c r="C8" s="618" t="s">
        <v>49</v>
      </c>
      <c r="D8" s="619"/>
      <c r="E8" s="142"/>
      <c r="F8" s="143"/>
      <c r="G8" s="143"/>
      <c r="H8" s="144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6">
        <f>SUM(E8:X8)</f>
        <v>0</v>
      </c>
    </row>
    <row r="9" spans="2:27" s="151" customFormat="1" ht="30" customHeight="1" x14ac:dyDescent="0.15">
      <c r="B9" s="621"/>
      <c r="C9" s="604" t="s">
        <v>48</v>
      </c>
      <c r="D9" s="605"/>
      <c r="E9" s="147">
        <f>E8*1000/E12</f>
        <v>0</v>
      </c>
      <c r="F9" s="148">
        <f t="shared" ref="F9:H9" si="1">F8*1000/F12</f>
        <v>0</v>
      </c>
      <c r="G9" s="148">
        <f t="shared" si="1"/>
        <v>0</v>
      </c>
      <c r="H9" s="148">
        <f t="shared" si="1"/>
        <v>0</v>
      </c>
      <c r="I9" s="148">
        <f t="shared" ref="I9:Y9" si="2">I8*1000/I12</f>
        <v>0</v>
      </c>
      <c r="J9" s="148">
        <f t="shared" si="2"/>
        <v>0</v>
      </c>
      <c r="K9" s="148">
        <f t="shared" si="2"/>
        <v>0</v>
      </c>
      <c r="L9" s="148">
        <f t="shared" si="2"/>
        <v>0</v>
      </c>
      <c r="M9" s="148">
        <f t="shared" si="2"/>
        <v>0</v>
      </c>
      <c r="N9" s="148">
        <f t="shared" si="2"/>
        <v>0</v>
      </c>
      <c r="O9" s="148">
        <f t="shared" si="2"/>
        <v>0</v>
      </c>
      <c r="P9" s="148">
        <f t="shared" si="2"/>
        <v>0</v>
      </c>
      <c r="Q9" s="148">
        <f t="shared" si="2"/>
        <v>0</v>
      </c>
      <c r="R9" s="148">
        <f t="shared" si="2"/>
        <v>0</v>
      </c>
      <c r="S9" s="148">
        <f t="shared" si="2"/>
        <v>0</v>
      </c>
      <c r="T9" s="148">
        <f t="shared" si="2"/>
        <v>0</v>
      </c>
      <c r="U9" s="148">
        <f t="shared" si="2"/>
        <v>0</v>
      </c>
      <c r="V9" s="148">
        <f t="shared" si="2"/>
        <v>0</v>
      </c>
      <c r="W9" s="148">
        <f t="shared" si="2"/>
        <v>0</v>
      </c>
      <c r="X9" s="148">
        <f t="shared" si="2"/>
        <v>0</v>
      </c>
      <c r="Y9" s="149">
        <f t="shared" si="2"/>
        <v>0</v>
      </c>
      <c r="Z9" s="150"/>
      <c r="AA9" s="150"/>
    </row>
    <row r="10" spans="2:27" s="151" customFormat="1" ht="49.5" customHeight="1" x14ac:dyDescent="0.15">
      <c r="B10" s="621"/>
      <c r="C10" s="623" t="s">
        <v>260</v>
      </c>
      <c r="D10" s="624"/>
      <c r="E10" s="509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1"/>
      <c r="Z10" s="150"/>
      <c r="AA10" s="150"/>
    </row>
    <row r="11" spans="2:27" s="151" customFormat="1" ht="30" customHeight="1" x14ac:dyDescent="0.15">
      <c r="B11" s="621"/>
      <c r="C11" s="604" t="s">
        <v>261</v>
      </c>
      <c r="D11" s="605"/>
      <c r="E11" s="509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1"/>
      <c r="Z11" s="150"/>
      <c r="AA11" s="150"/>
    </row>
    <row r="12" spans="2:27" s="151" customFormat="1" ht="30" customHeight="1" x14ac:dyDescent="0.15">
      <c r="B12" s="622"/>
      <c r="C12" s="602" t="s">
        <v>47</v>
      </c>
      <c r="D12" s="603"/>
      <c r="E12" s="152">
        <v>64791</v>
      </c>
      <c r="F12" s="152">
        <v>64791</v>
      </c>
      <c r="G12" s="152">
        <v>64791</v>
      </c>
      <c r="H12" s="152">
        <v>64791</v>
      </c>
      <c r="I12" s="152">
        <v>64791</v>
      </c>
      <c r="J12" s="152">
        <v>64791</v>
      </c>
      <c r="K12" s="152">
        <v>64791</v>
      </c>
      <c r="L12" s="152">
        <v>64791</v>
      </c>
      <c r="M12" s="152">
        <v>64791</v>
      </c>
      <c r="N12" s="152">
        <v>64791</v>
      </c>
      <c r="O12" s="152">
        <v>64791</v>
      </c>
      <c r="P12" s="152">
        <v>64791</v>
      </c>
      <c r="Q12" s="152">
        <v>64791</v>
      </c>
      <c r="R12" s="152">
        <v>64791</v>
      </c>
      <c r="S12" s="152">
        <v>64791</v>
      </c>
      <c r="T12" s="152">
        <v>64791</v>
      </c>
      <c r="U12" s="152">
        <v>64791</v>
      </c>
      <c r="V12" s="152">
        <v>64791</v>
      </c>
      <c r="W12" s="152">
        <v>64791</v>
      </c>
      <c r="X12" s="152">
        <v>64791</v>
      </c>
      <c r="Y12" s="153">
        <f>SUM(E12:X12)</f>
        <v>1295820</v>
      </c>
      <c r="Z12" s="150"/>
      <c r="AA12" s="150"/>
    </row>
    <row r="13" spans="2:27" s="122" customFormat="1" ht="50.1" customHeight="1" x14ac:dyDescent="0.15">
      <c r="B13" s="611" t="s">
        <v>265</v>
      </c>
      <c r="C13" s="612"/>
      <c r="D13" s="613"/>
      <c r="E13" s="154">
        <f>E8+E10</f>
        <v>0</v>
      </c>
      <c r="F13" s="154">
        <f t="shared" ref="F13:X13" si="3">F8+F10</f>
        <v>0</v>
      </c>
      <c r="G13" s="154">
        <f t="shared" si="3"/>
        <v>0</v>
      </c>
      <c r="H13" s="154">
        <f t="shared" si="3"/>
        <v>0</v>
      </c>
      <c r="I13" s="155">
        <f t="shared" si="3"/>
        <v>0</v>
      </c>
      <c r="J13" s="155">
        <f t="shared" si="3"/>
        <v>0</v>
      </c>
      <c r="K13" s="155">
        <f t="shared" si="3"/>
        <v>0</v>
      </c>
      <c r="L13" s="155">
        <f t="shared" si="3"/>
        <v>0</v>
      </c>
      <c r="M13" s="155">
        <f t="shared" si="3"/>
        <v>0</v>
      </c>
      <c r="N13" s="155">
        <f t="shared" si="3"/>
        <v>0</v>
      </c>
      <c r="O13" s="155">
        <f t="shared" si="3"/>
        <v>0</v>
      </c>
      <c r="P13" s="155">
        <f t="shared" si="3"/>
        <v>0</v>
      </c>
      <c r="Q13" s="155">
        <f t="shared" si="3"/>
        <v>0</v>
      </c>
      <c r="R13" s="155">
        <f t="shared" si="3"/>
        <v>0</v>
      </c>
      <c r="S13" s="155">
        <f t="shared" si="3"/>
        <v>0</v>
      </c>
      <c r="T13" s="155">
        <f t="shared" si="3"/>
        <v>0</v>
      </c>
      <c r="U13" s="155">
        <f t="shared" si="3"/>
        <v>0</v>
      </c>
      <c r="V13" s="155">
        <f t="shared" si="3"/>
        <v>0</v>
      </c>
      <c r="W13" s="155">
        <f t="shared" si="3"/>
        <v>0</v>
      </c>
      <c r="X13" s="155">
        <f t="shared" si="3"/>
        <v>0</v>
      </c>
      <c r="Y13" s="156">
        <f>Y8+Y10</f>
        <v>0</v>
      </c>
      <c r="Z13" s="157"/>
      <c r="AA13" s="157"/>
    </row>
    <row r="14" spans="2:27" s="122" customFormat="1" ht="50.1" customHeight="1" x14ac:dyDescent="0.15">
      <c r="B14" s="611" t="s">
        <v>266</v>
      </c>
      <c r="C14" s="612"/>
      <c r="D14" s="613"/>
      <c r="E14" s="154">
        <f t="shared" ref="E14:X14" si="4">E7+E13</f>
        <v>0</v>
      </c>
      <c r="F14" s="154">
        <f t="shared" si="4"/>
        <v>0</v>
      </c>
      <c r="G14" s="154">
        <f t="shared" si="4"/>
        <v>0</v>
      </c>
      <c r="H14" s="154">
        <f t="shared" si="4"/>
        <v>0</v>
      </c>
      <c r="I14" s="155">
        <f t="shared" si="4"/>
        <v>0</v>
      </c>
      <c r="J14" s="155">
        <f t="shared" si="4"/>
        <v>0</v>
      </c>
      <c r="K14" s="155">
        <f t="shared" si="4"/>
        <v>0</v>
      </c>
      <c r="L14" s="155">
        <f t="shared" si="4"/>
        <v>0</v>
      </c>
      <c r="M14" s="155">
        <f t="shared" si="4"/>
        <v>0</v>
      </c>
      <c r="N14" s="155">
        <f t="shared" si="4"/>
        <v>0</v>
      </c>
      <c r="O14" s="155">
        <f t="shared" si="4"/>
        <v>0</v>
      </c>
      <c r="P14" s="155">
        <f t="shared" si="4"/>
        <v>0</v>
      </c>
      <c r="Q14" s="155">
        <f t="shared" si="4"/>
        <v>0</v>
      </c>
      <c r="R14" s="155">
        <f t="shared" si="4"/>
        <v>0</v>
      </c>
      <c r="S14" s="155">
        <f t="shared" si="4"/>
        <v>0</v>
      </c>
      <c r="T14" s="155">
        <f t="shared" si="4"/>
        <v>0</v>
      </c>
      <c r="U14" s="155">
        <f t="shared" si="4"/>
        <v>0</v>
      </c>
      <c r="V14" s="155">
        <f t="shared" si="4"/>
        <v>0</v>
      </c>
      <c r="W14" s="155">
        <f t="shared" si="4"/>
        <v>0</v>
      </c>
      <c r="X14" s="155">
        <f t="shared" si="4"/>
        <v>0</v>
      </c>
      <c r="Y14" s="156">
        <f>Y7+Y13</f>
        <v>0</v>
      </c>
      <c r="Z14" s="157"/>
      <c r="AA14" s="157"/>
    </row>
    <row r="15" spans="2:27" s="122" customFormat="1" ht="15.95" customHeight="1" x14ac:dyDescent="0.15">
      <c r="B15" s="75" t="s">
        <v>189</v>
      </c>
      <c r="C15" s="85"/>
      <c r="D15" s="85"/>
      <c r="E15" s="85"/>
      <c r="F15" s="85"/>
      <c r="G15" s="85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9"/>
      <c r="AA15" s="159"/>
    </row>
    <row r="16" spans="2:27" s="122" customFormat="1" ht="15.95" customHeight="1" x14ac:dyDescent="0.15">
      <c r="B16" s="75" t="s">
        <v>190</v>
      </c>
      <c r="C16" s="85"/>
      <c r="D16" s="85"/>
      <c r="E16" s="85"/>
      <c r="F16" s="85"/>
      <c r="G16" s="85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/>
      <c r="AA16" s="159"/>
    </row>
    <row r="17" spans="3:27" ht="15.95" customHeight="1" x14ac:dyDescent="0.15">
      <c r="C17" s="21"/>
      <c r="D17" s="21"/>
      <c r="E17" s="21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9"/>
      <c r="AA17" s="18"/>
    </row>
    <row r="18" spans="3:27" ht="15.95" customHeight="1" x14ac:dyDescent="0.15">
      <c r="C18" s="608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18"/>
      <c r="AA18" s="18"/>
    </row>
    <row r="19" spans="3:27" ht="15.95" customHeight="1" x14ac:dyDescent="0.15"/>
    <row r="20" spans="3:27" ht="15.95" customHeight="1" x14ac:dyDescent="0.15"/>
    <row r="21" spans="3:27" ht="15.95" customHeight="1" x14ac:dyDescent="0.15"/>
    <row r="22" spans="3:27" ht="15.95" customHeight="1" x14ac:dyDescent="0.15"/>
    <row r="23" spans="3:27" ht="15.95" customHeight="1" x14ac:dyDescent="0.15"/>
    <row r="24" spans="3:27" ht="15.95" customHeight="1" x14ac:dyDescent="0.15"/>
    <row r="25" spans="3:27" ht="15.95" customHeight="1" x14ac:dyDescent="0.15"/>
    <row r="26" spans="3:27" ht="15.95" customHeight="1" x14ac:dyDescent="0.15"/>
    <row r="27" spans="3:27" ht="15.95" customHeight="1" x14ac:dyDescent="0.15"/>
    <row r="28" spans="3:27" ht="15.95" customHeight="1" x14ac:dyDescent="0.15"/>
    <row r="29" spans="3:27" ht="15.95" customHeight="1" x14ac:dyDescent="0.15"/>
    <row r="30" spans="3:27" ht="15.95" customHeight="1" x14ac:dyDescent="0.15"/>
    <row r="31" spans="3:27" ht="15.95" customHeight="1" x14ac:dyDescent="0.15"/>
    <row r="32" spans="3:27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</sheetData>
  <protectedRanges>
    <protectedRange sqref="H4:X6" name="範囲1"/>
  </protectedRanges>
  <mergeCells count="16">
    <mergeCell ref="B1:Y1"/>
    <mergeCell ref="C12:D12"/>
    <mergeCell ref="C9:D9"/>
    <mergeCell ref="B3:D3"/>
    <mergeCell ref="C18:Y18"/>
    <mergeCell ref="C4:D4"/>
    <mergeCell ref="B13:D13"/>
    <mergeCell ref="C5:D5"/>
    <mergeCell ref="C6:D6"/>
    <mergeCell ref="C8:D8"/>
    <mergeCell ref="B8:B12"/>
    <mergeCell ref="C10:D10"/>
    <mergeCell ref="C11:D11"/>
    <mergeCell ref="B4:B6"/>
    <mergeCell ref="B7:D7"/>
    <mergeCell ref="B14:D14"/>
  </mergeCells>
  <phoneticPr fontId="2"/>
  <printOptions horizontalCentered="1"/>
  <pageMargins left="0.31496062992125984" right="0.31496062992125984" top="1.1811023622047245" bottom="0.39370078740157483" header="0.51181102362204722" footer="0.23622047244094491"/>
  <pageSetup paperSize="8" scale="72" orientation="landscape" r:id="rId1"/>
  <headerFooter alignWithMargins="0">
    <oddHeader>&amp;R&amp;"BIZ UDゴシック,標準"（仮称）福井市新ごみ処理施設整備・運営事業に係る提案書類(&amp;A)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9"/>
  <sheetViews>
    <sheetView showGridLines="0" view="pageBreakPreview" zoomScale="70" zoomScaleNormal="85" zoomScaleSheetLayoutView="70" workbookViewId="0">
      <selection activeCell="F8" sqref="F8"/>
    </sheetView>
  </sheetViews>
  <sheetFormatPr defaultColWidth="9" defaultRowHeight="14.25" x14ac:dyDescent="0.15"/>
  <cols>
    <col min="1" max="1" width="3.625" style="16" customWidth="1"/>
    <col min="2" max="2" width="5" style="16" customWidth="1"/>
    <col min="3" max="3" width="27.625" style="16" customWidth="1"/>
    <col min="4" max="4" width="14.125" style="16" customWidth="1"/>
    <col min="5" max="9" width="12.625" style="16" customWidth="1"/>
    <col min="10" max="10" width="15.625" style="16" customWidth="1"/>
    <col min="11" max="16384" width="9" style="16"/>
  </cols>
  <sheetData>
    <row r="1" spans="2:10" ht="60" customHeight="1" x14ac:dyDescent="0.15">
      <c r="B1" s="632" t="s">
        <v>66</v>
      </c>
      <c r="C1" s="632"/>
      <c r="D1" s="632"/>
      <c r="E1" s="632"/>
      <c r="F1" s="632"/>
      <c r="G1" s="632"/>
      <c r="H1" s="632"/>
      <c r="I1" s="632"/>
      <c r="J1" s="632"/>
    </row>
    <row r="2" spans="2:10" s="122" customFormat="1" ht="39.950000000000003" customHeight="1" x14ac:dyDescent="0.15">
      <c r="B2" s="627" t="s">
        <v>65</v>
      </c>
      <c r="C2" s="628"/>
      <c r="D2" s="628"/>
      <c r="E2" s="628"/>
      <c r="F2" s="628"/>
      <c r="G2" s="628"/>
      <c r="H2" s="628"/>
      <c r="I2" s="628"/>
      <c r="J2" s="629"/>
    </row>
    <row r="3" spans="2:10" s="122" customFormat="1" ht="39.950000000000003" customHeight="1" x14ac:dyDescent="0.15">
      <c r="B3" s="636" t="s">
        <v>64</v>
      </c>
      <c r="C3" s="638" t="s">
        <v>63</v>
      </c>
      <c r="D3" s="639"/>
      <c r="E3" s="640" t="s">
        <v>62</v>
      </c>
      <c r="F3" s="641"/>
      <c r="G3" s="641"/>
      <c r="H3" s="641"/>
      <c r="I3" s="642"/>
      <c r="J3" s="630" t="s">
        <v>61</v>
      </c>
    </row>
    <row r="4" spans="2:10" s="122" customFormat="1" ht="50.1" customHeight="1" thickBot="1" x14ac:dyDescent="0.2">
      <c r="B4" s="637"/>
      <c r="C4" s="518" t="s">
        <v>60</v>
      </c>
      <c r="D4" s="519" t="s">
        <v>106</v>
      </c>
      <c r="E4" s="520" t="s">
        <v>229</v>
      </c>
      <c r="F4" s="521" t="s">
        <v>230</v>
      </c>
      <c r="G4" s="522" t="s">
        <v>231</v>
      </c>
      <c r="H4" s="523" t="s">
        <v>232</v>
      </c>
      <c r="I4" s="524" t="s">
        <v>59</v>
      </c>
      <c r="J4" s="631"/>
    </row>
    <row r="5" spans="2:10" s="122" customFormat="1" ht="69.95" customHeight="1" thickTop="1" x14ac:dyDescent="0.15">
      <c r="B5" s="525">
        <v>1</v>
      </c>
      <c r="C5" s="526" t="s">
        <v>58</v>
      </c>
      <c r="D5" s="527"/>
      <c r="E5" s="528"/>
      <c r="F5" s="529"/>
      <c r="G5" s="529"/>
      <c r="H5" s="530"/>
      <c r="I5" s="531">
        <f>SUM(E5:H5)</f>
        <v>0</v>
      </c>
      <c r="J5" s="532"/>
    </row>
    <row r="6" spans="2:10" s="122" customFormat="1" ht="69.95" customHeight="1" x14ac:dyDescent="0.15">
      <c r="B6" s="533">
        <v>2</v>
      </c>
      <c r="C6" s="534" t="s">
        <v>57</v>
      </c>
      <c r="D6" s="535"/>
      <c r="E6" s="536"/>
      <c r="F6" s="537"/>
      <c r="G6" s="537"/>
      <c r="H6" s="538"/>
      <c r="I6" s="539">
        <f>SUM(E6:H6)</f>
        <v>0</v>
      </c>
      <c r="J6" s="540"/>
    </row>
    <row r="7" spans="2:10" s="122" customFormat="1" ht="50.1" customHeight="1" x14ac:dyDescent="0.15">
      <c r="B7" s="633" t="s">
        <v>56</v>
      </c>
      <c r="C7" s="634"/>
      <c r="D7" s="635"/>
      <c r="E7" s="541">
        <f>SUM(E5:E6)</f>
        <v>0</v>
      </c>
      <c r="F7" s="542">
        <f>SUM(F5:F6)</f>
        <v>0</v>
      </c>
      <c r="G7" s="542">
        <f>SUM(G5:G6)</f>
        <v>0</v>
      </c>
      <c r="H7" s="543">
        <f>SUM(H5:H6)</f>
        <v>0</v>
      </c>
      <c r="I7" s="544">
        <f>SUM(I5:I6)</f>
        <v>0</v>
      </c>
      <c r="J7" s="545"/>
    </row>
    <row r="8" spans="2:10" s="122" customFormat="1" ht="13.5" x14ac:dyDescent="0.15">
      <c r="B8" s="546" t="s">
        <v>191</v>
      </c>
      <c r="C8" s="546"/>
      <c r="D8" s="546"/>
      <c r="E8" s="546"/>
      <c r="F8" s="546"/>
      <c r="G8" s="546"/>
      <c r="H8" s="546"/>
      <c r="I8" s="546"/>
      <c r="J8" s="546"/>
    </row>
    <row r="9" spans="2:10" s="122" customFormat="1" ht="13.5" x14ac:dyDescent="0.15">
      <c r="B9" s="546" t="s">
        <v>267</v>
      </c>
      <c r="C9" s="546"/>
      <c r="D9" s="546"/>
      <c r="E9" s="546"/>
      <c r="F9" s="546"/>
      <c r="G9" s="546"/>
      <c r="H9" s="546"/>
      <c r="I9" s="546"/>
      <c r="J9" s="546"/>
    </row>
  </sheetData>
  <mergeCells count="7">
    <mergeCell ref="B2:J2"/>
    <mergeCell ref="J3:J4"/>
    <mergeCell ref="B1:J1"/>
    <mergeCell ref="B7:D7"/>
    <mergeCell ref="B3:B4"/>
    <mergeCell ref="C3:D3"/>
    <mergeCell ref="E3:I3"/>
  </mergeCells>
  <phoneticPr fontId="2"/>
  <printOptions horizontalCentered="1"/>
  <pageMargins left="0.59055118110236227" right="0.59055118110236227" top="1.1811023622047245" bottom="0.59055118110236227" header="0.51181102362204722" footer="0.31496062992125984"/>
  <pageSetup paperSize="9" scale="73" orientation="portrait" r:id="rId1"/>
  <headerFooter alignWithMargins="0">
    <oddHeader>&amp;R&amp;"BIZ UDゴシック,標準"（仮称）福井市新ごみ処理施設整備・運営事業に係る提案書類(&amp;A)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11"/>
  <sheetViews>
    <sheetView showGridLines="0" view="pageBreakPreview" zoomScaleNormal="100" zoomScaleSheetLayoutView="100" workbookViewId="0">
      <selection activeCell="F8" sqref="F8"/>
    </sheetView>
  </sheetViews>
  <sheetFormatPr defaultColWidth="9" defaultRowHeight="14.25" x14ac:dyDescent="0.15"/>
  <cols>
    <col min="1" max="1" width="2.625" style="23" customWidth="1"/>
    <col min="2" max="2" width="33.625" style="23" customWidth="1"/>
    <col min="3" max="6" width="12.625" style="23" customWidth="1"/>
    <col min="7" max="7" width="16.625" style="23" customWidth="1"/>
    <col min="8" max="16384" width="9" style="23"/>
  </cols>
  <sheetData>
    <row r="1" spans="2:7" s="160" customFormat="1" ht="30" customHeight="1" x14ac:dyDescent="0.15">
      <c r="B1" s="650" t="s">
        <v>72</v>
      </c>
      <c r="C1" s="650"/>
      <c r="D1" s="650"/>
      <c r="E1" s="650"/>
      <c r="F1" s="650"/>
      <c r="G1" s="650"/>
    </row>
    <row r="2" spans="2:7" s="160" customFormat="1" ht="20.100000000000001" customHeight="1" x14ac:dyDescent="0.15">
      <c r="G2" s="161" t="s">
        <v>71</v>
      </c>
    </row>
    <row r="3" spans="2:7" s="162" customFormat="1" ht="24.75" customHeight="1" x14ac:dyDescent="0.15">
      <c r="B3" s="643" t="s">
        <v>70</v>
      </c>
      <c r="C3" s="645" t="s">
        <v>69</v>
      </c>
      <c r="D3" s="646"/>
      <c r="E3" s="646"/>
      <c r="F3" s="647"/>
      <c r="G3" s="648" t="s">
        <v>68</v>
      </c>
    </row>
    <row r="4" spans="2:7" s="160" customFormat="1" ht="38.25" customHeight="1" x14ac:dyDescent="0.15">
      <c r="B4" s="644"/>
      <c r="C4" s="517" t="s">
        <v>229</v>
      </c>
      <c r="D4" s="163" t="s">
        <v>230</v>
      </c>
      <c r="E4" s="163" t="s">
        <v>231</v>
      </c>
      <c r="F4" s="164" t="s">
        <v>232</v>
      </c>
      <c r="G4" s="649"/>
    </row>
    <row r="5" spans="2:7" s="160" customFormat="1" ht="25.5" customHeight="1" x14ac:dyDescent="0.15">
      <c r="B5" s="165"/>
      <c r="C5" s="166"/>
      <c r="D5" s="167"/>
      <c r="E5" s="167"/>
      <c r="F5" s="168"/>
      <c r="G5" s="169">
        <f>SUM(C5:F5)</f>
        <v>0</v>
      </c>
    </row>
    <row r="6" spans="2:7" s="160" customFormat="1" ht="25.5" customHeight="1" x14ac:dyDescent="0.15">
      <c r="B6" s="165"/>
      <c r="C6" s="166"/>
      <c r="D6" s="167"/>
      <c r="E6" s="167"/>
      <c r="F6" s="168"/>
      <c r="G6" s="170">
        <f>SUM(C6:F6)</f>
        <v>0</v>
      </c>
    </row>
    <row r="7" spans="2:7" s="160" customFormat="1" ht="25.5" customHeight="1" x14ac:dyDescent="0.15">
      <c r="B7" s="165"/>
      <c r="C7" s="166"/>
      <c r="D7" s="167"/>
      <c r="E7" s="167"/>
      <c r="F7" s="168"/>
      <c r="G7" s="170">
        <f>SUM(C7:F7)</f>
        <v>0</v>
      </c>
    </row>
    <row r="8" spans="2:7" s="160" customFormat="1" ht="25.5" customHeight="1" x14ac:dyDescent="0.15">
      <c r="B8" s="165"/>
      <c r="C8" s="166"/>
      <c r="D8" s="167"/>
      <c r="E8" s="167"/>
      <c r="F8" s="168"/>
      <c r="G8" s="170">
        <f>SUM(C8:F8)</f>
        <v>0</v>
      </c>
    </row>
    <row r="9" spans="2:7" s="160" customFormat="1" ht="25.5" customHeight="1" x14ac:dyDescent="0.15">
      <c r="B9" s="165"/>
      <c r="C9" s="166"/>
      <c r="D9" s="167"/>
      <c r="E9" s="167"/>
      <c r="F9" s="168"/>
      <c r="G9" s="170">
        <f>SUM(C9:F9)</f>
        <v>0</v>
      </c>
    </row>
    <row r="10" spans="2:7" s="160" customFormat="1" ht="25.5" customHeight="1" x14ac:dyDescent="0.15">
      <c r="B10" s="171" t="s">
        <v>67</v>
      </c>
      <c r="C10" s="172">
        <f>SUM(C5:C9)</f>
        <v>0</v>
      </c>
      <c r="D10" s="173">
        <f>SUM(D5:D9)</f>
        <v>0</v>
      </c>
      <c r="E10" s="173">
        <f>SUM(E5:E9)</f>
        <v>0</v>
      </c>
      <c r="F10" s="174">
        <f>SUM(F5:F9)</f>
        <v>0</v>
      </c>
      <c r="G10" s="175">
        <f>SUM(G5:G9)</f>
        <v>0</v>
      </c>
    </row>
    <row r="11" spans="2:7" s="160" customFormat="1" ht="14.1" customHeight="1" x14ac:dyDescent="0.15">
      <c r="B11" s="176" t="s">
        <v>268</v>
      </c>
      <c r="C11" s="177"/>
      <c r="D11" s="176"/>
      <c r="E11" s="176"/>
      <c r="F11" s="176"/>
      <c r="G11" s="177"/>
    </row>
  </sheetData>
  <protectedRanges>
    <protectedRange sqref="B5:F9" name="範囲1"/>
  </protectedRanges>
  <mergeCells count="4">
    <mergeCell ref="B3:B4"/>
    <mergeCell ref="C3:F3"/>
    <mergeCell ref="G3:G4"/>
    <mergeCell ref="B1:G1"/>
  </mergeCells>
  <phoneticPr fontId="2"/>
  <printOptions horizontalCentered="1"/>
  <pageMargins left="0.70866141732283472" right="0.70866141732283472" top="1.3779527559055118" bottom="0.59055118110236227" header="0.51181102362204722" footer="0.31496062992125984"/>
  <pageSetup paperSize="9" scale="88" orientation="portrait" r:id="rId1"/>
  <headerFooter>
    <oddHeader>&amp;R&amp;"BIZ UDゴシック,標準"（仮称）福井市新ごみ処理施設整備・運営事業に係る提案書類(&amp;A)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55"/>
  <sheetViews>
    <sheetView showGridLines="0" view="pageBreakPreview" zoomScaleNormal="85" zoomScaleSheetLayoutView="100" zoomScalePageLayoutView="85" workbookViewId="0">
      <selection activeCell="F8" sqref="F8"/>
    </sheetView>
  </sheetViews>
  <sheetFormatPr defaultColWidth="9" defaultRowHeight="30" customHeight="1" x14ac:dyDescent="0.15"/>
  <cols>
    <col min="1" max="1" width="2.625" style="25" customWidth="1"/>
    <col min="2" max="2" width="3.5" style="26" customWidth="1"/>
    <col min="3" max="3" width="20.5" style="26" customWidth="1"/>
    <col min="4" max="4" width="12.625" style="26" customWidth="1"/>
    <col min="5" max="5" width="5" style="26" customWidth="1"/>
    <col min="6" max="25" width="7.625" style="25" customWidth="1"/>
    <col min="26" max="26" width="10.125" style="25" customWidth="1"/>
    <col min="27" max="16384" width="9" style="25"/>
  </cols>
  <sheetData>
    <row r="1" spans="1:26" s="178" customFormat="1" ht="21" customHeight="1" x14ac:dyDescent="0.15">
      <c r="B1" s="672" t="s">
        <v>173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</row>
    <row r="2" spans="1:26" s="178" customFormat="1" ht="17.25" customHeight="1" x14ac:dyDescent="0.15">
      <c r="A2" s="179"/>
      <c r="B2" s="180"/>
      <c r="X2" s="181"/>
      <c r="Y2" s="181"/>
      <c r="Z2" s="182" t="s">
        <v>93</v>
      </c>
    </row>
    <row r="3" spans="1:26" s="183" customFormat="1" ht="15.95" customHeight="1" x14ac:dyDescent="0.15">
      <c r="B3" s="678" t="s">
        <v>92</v>
      </c>
      <c r="C3" s="679"/>
      <c r="D3" s="682" t="s">
        <v>91</v>
      </c>
      <c r="E3" s="673" t="s">
        <v>90</v>
      </c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60" t="s">
        <v>89</v>
      </c>
    </row>
    <row r="4" spans="1:26" s="184" customFormat="1" ht="30" customHeight="1" x14ac:dyDescent="0.15">
      <c r="B4" s="680"/>
      <c r="C4" s="681"/>
      <c r="D4" s="683"/>
      <c r="E4" s="185" t="s">
        <v>88</v>
      </c>
      <c r="F4" s="186" t="s">
        <v>209</v>
      </c>
      <c r="G4" s="186" t="s">
        <v>210</v>
      </c>
      <c r="H4" s="186" t="s">
        <v>211</v>
      </c>
      <c r="I4" s="186" t="s">
        <v>212</v>
      </c>
      <c r="J4" s="186" t="s">
        <v>213</v>
      </c>
      <c r="K4" s="186" t="s">
        <v>214</v>
      </c>
      <c r="L4" s="186" t="s">
        <v>215</v>
      </c>
      <c r="M4" s="186" t="s">
        <v>216</v>
      </c>
      <c r="N4" s="186" t="s">
        <v>217</v>
      </c>
      <c r="O4" s="186" t="s">
        <v>218</v>
      </c>
      <c r="P4" s="186" t="s">
        <v>219</v>
      </c>
      <c r="Q4" s="186" t="s">
        <v>220</v>
      </c>
      <c r="R4" s="186" t="s">
        <v>221</v>
      </c>
      <c r="S4" s="186" t="s">
        <v>222</v>
      </c>
      <c r="T4" s="186" t="s">
        <v>223</v>
      </c>
      <c r="U4" s="186" t="s">
        <v>224</v>
      </c>
      <c r="V4" s="186" t="s">
        <v>225</v>
      </c>
      <c r="W4" s="186" t="s">
        <v>226</v>
      </c>
      <c r="X4" s="186" t="s">
        <v>227</v>
      </c>
      <c r="Y4" s="186" t="s">
        <v>228</v>
      </c>
      <c r="Z4" s="661"/>
    </row>
    <row r="5" spans="1:26" s="183" customFormat="1" ht="15.95" customHeight="1" x14ac:dyDescent="0.15">
      <c r="A5" s="184"/>
      <c r="B5" s="651" t="s">
        <v>235</v>
      </c>
      <c r="C5" s="667" t="s">
        <v>237</v>
      </c>
      <c r="D5" s="675"/>
      <c r="E5" s="187" t="s">
        <v>80</v>
      </c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9"/>
    </row>
    <row r="6" spans="1:26" s="183" customFormat="1" ht="15.95" customHeight="1" x14ac:dyDescent="0.15">
      <c r="B6" s="652"/>
      <c r="C6" s="665"/>
      <c r="D6" s="663"/>
      <c r="E6" s="190" t="s">
        <v>79</v>
      </c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2">
        <f>SUM(F6:Y6)</f>
        <v>0</v>
      </c>
    </row>
    <row r="7" spans="1:26" s="183" customFormat="1" ht="15.95" customHeight="1" x14ac:dyDescent="0.15">
      <c r="B7" s="652"/>
      <c r="C7" s="676"/>
      <c r="D7" s="658"/>
      <c r="E7" s="193" t="s">
        <v>80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2"/>
    </row>
    <row r="8" spans="1:26" s="183" customFormat="1" ht="15.95" customHeight="1" x14ac:dyDescent="0.15">
      <c r="B8" s="653"/>
      <c r="C8" s="677"/>
      <c r="D8" s="659"/>
      <c r="E8" s="194" t="s">
        <v>79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6">
        <f>SUM(F8:Y8)</f>
        <v>0</v>
      </c>
    </row>
    <row r="9" spans="1:26" s="183" customFormat="1" ht="15.95" customHeight="1" x14ac:dyDescent="0.15">
      <c r="B9" s="651" t="s">
        <v>236</v>
      </c>
      <c r="C9" s="668" t="s">
        <v>238</v>
      </c>
      <c r="D9" s="670"/>
      <c r="E9" s="187" t="s">
        <v>80</v>
      </c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89"/>
    </row>
    <row r="10" spans="1:26" s="183" customFormat="1" ht="15.95" customHeight="1" x14ac:dyDescent="0.15">
      <c r="B10" s="652"/>
      <c r="C10" s="669"/>
      <c r="D10" s="671"/>
      <c r="E10" s="190" t="s">
        <v>79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2">
        <f>SUM(F10:Y10)</f>
        <v>0</v>
      </c>
    </row>
    <row r="11" spans="1:26" s="183" customFormat="1" ht="15.95" customHeight="1" x14ac:dyDescent="0.15">
      <c r="B11" s="652"/>
      <c r="C11" s="654" t="s">
        <v>239</v>
      </c>
      <c r="D11" s="656"/>
      <c r="E11" s="193" t="s">
        <v>80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2"/>
    </row>
    <row r="12" spans="1:26" s="183" customFormat="1" ht="15.95" customHeight="1" x14ac:dyDescent="0.15">
      <c r="B12" s="652"/>
      <c r="C12" s="655"/>
      <c r="D12" s="657"/>
      <c r="E12" s="190" t="s">
        <v>79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2">
        <f>SUM(F12:Y12)</f>
        <v>0</v>
      </c>
    </row>
    <row r="13" spans="1:26" s="183" customFormat="1" ht="15.95" customHeight="1" x14ac:dyDescent="0.15">
      <c r="B13" s="652"/>
      <c r="C13" s="676"/>
      <c r="D13" s="658"/>
      <c r="E13" s="193" t="s">
        <v>80</v>
      </c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2"/>
    </row>
    <row r="14" spans="1:26" s="183" customFormat="1" ht="15.95" customHeight="1" x14ac:dyDescent="0.15">
      <c r="B14" s="653"/>
      <c r="C14" s="677"/>
      <c r="D14" s="659"/>
      <c r="E14" s="194" t="s">
        <v>79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6">
        <f>SUM(F14:Y14)</f>
        <v>0</v>
      </c>
    </row>
    <row r="15" spans="1:26" s="183" customFormat="1" ht="15.95" customHeight="1" x14ac:dyDescent="0.15">
      <c r="B15" s="652" t="s">
        <v>234</v>
      </c>
      <c r="C15" s="693" t="s">
        <v>240</v>
      </c>
      <c r="D15" s="662"/>
      <c r="E15" s="199" t="s">
        <v>80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1"/>
    </row>
    <row r="16" spans="1:26" s="183" customFormat="1" ht="15.95" customHeight="1" x14ac:dyDescent="0.15">
      <c r="B16" s="652"/>
      <c r="C16" s="694"/>
      <c r="D16" s="663"/>
      <c r="E16" s="190" t="s">
        <v>79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2">
        <f>SUM(F16:Y16)</f>
        <v>0</v>
      </c>
    </row>
    <row r="17" spans="2:26" s="183" customFormat="1" ht="15.95" customHeight="1" x14ac:dyDescent="0.15">
      <c r="B17" s="652"/>
      <c r="C17" s="664" t="s">
        <v>241</v>
      </c>
      <c r="D17" s="666"/>
      <c r="E17" s="193" t="s">
        <v>80</v>
      </c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2"/>
    </row>
    <row r="18" spans="2:26" s="183" customFormat="1" ht="15.95" customHeight="1" x14ac:dyDescent="0.15">
      <c r="B18" s="652"/>
      <c r="C18" s="665"/>
      <c r="D18" s="663"/>
      <c r="E18" s="190" t="s">
        <v>79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2">
        <f>SUM(F18:Y18)</f>
        <v>0</v>
      </c>
    </row>
    <row r="19" spans="2:26" s="183" customFormat="1" ht="15.95" customHeight="1" x14ac:dyDescent="0.15">
      <c r="B19" s="652"/>
      <c r="C19" s="664" t="s">
        <v>242</v>
      </c>
      <c r="D19" s="658"/>
      <c r="E19" s="193" t="s">
        <v>80</v>
      </c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2"/>
    </row>
    <row r="20" spans="2:26" s="183" customFormat="1" ht="15.95" customHeight="1" x14ac:dyDescent="0.15">
      <c r="B20" s="652"/>
      <c r="C20" s="665"/>
      <c r="D20" s="671"/>
      <c r="E20" s="190" t="s">
        <v>79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2">
        <f>SUM(F20:Y20)</f>
        <v>0</v>
      </c>
    </row>
    <row r="21" spans="2:26" s="183" customFormat="1" ht="15.95" customHeight="1" x14ac:dyDescent="0.15">
      <c r="B21" s="652"/>
      <c r="C21" s="664" t="s">
        <v>243</v>
      </c>
      <c r="D21" s="666"/>
      <c r="E21" s="193" t="s">
        <v>80</v>
      </c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2"/>
    </row>
    <row r="22" spans="2:26" s="183" customFormat="1" ht="15.95" customHeight="1" x14ac:dyDescent="0.15">
      <c r="B22" s="652"/>
      <c r="C22" s="665"/>
      <c r="D22" s="663"/>
      <c r="E22" s="190" t="s">
        <v>79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2">
        <f>SUM(F22:Y22)</f>
        <v>0</v>
      </c>
    </row>
    <row r="23" spans="2:26" s="183" customFormat="1" ht="15.95" customHeight="1" x14ac:dyDescent="0.15">
      <c r="B23" s="652"/>
      <c r="C23" s="664" t="s">
        <v>244</v>
      </c>
      <c r="D23" s="666"/>
      <c r="E23" s="193" t="s">
        <v>80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2"/>
    </row>
    <row r="24" spans="2:26" s="183" customFormat="1" ht="15.95" customHeight="1" x14ac:dyDescent="0.15">
      <c r="B24" s="652"/>
      <c r="C24" s="665"/>
      <c r="D24" s="663"/>
      <c r="E24" s="190" t="s">
        <v>79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2">
        <f>SUM(F24:Y24)</f>
        <v>0</v>
      </c>
    </row>
    <row r="25" spans="2:26" s="183" customFormat="1" ht="15.95" customHeight="1" x14ac:dyDescent="0.15">
      <c r="B25" s="652"/>
      <c r="C25" s="664" t="s">
        <v>245</v>
      </c>
      <c r="D25" s="666"/>
      <c r="E25" s="193" t="s">
        <v>80</v>
      </c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2"/>
    </row>
    <row r="26" spans="2:26" s="183" customFormat="1" ht="15.95" customHeight="1" x14ac:dyDescent="0.15">
      <c r="B26" s="652"/>
      <c r="C26" s="665"/>
      <c r="D26" s="663"/>
      <c r="E26" s="193" t="s">
        <v>87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2">
        <f>SUM(F26:Y26)</f>
        <v>0</v>
      </c>
    </row>
    <row r="27" spans="2:26" s="183" customFormat="1" ht="15.95" customHeight="1" x14ac:dyDescent="0.15">
      <c r="B27" s="652"/>
      <c r="C27" s="664" t="s">
        <v>246</v>
      </c>
      <c r="D27" s="666"/>
      <c r="E27" s="193" t="s">
        <v>80</v>
      </c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2"/>
    </row>
    <row r="28" spans="2:26" s="183" customFormat="1" ht="15.95" customHeight="1" x14ac:dyDescent="0.15">
      <c r="B28" s="652"/>
      <c r="C28" s="665"/>
      <c r="D28" s="663"/>
      <c r="E28" s="190" t="s">
        <v>79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2">
        <f>SUM(F28:Y28)</f>
        <v>0</v>
      </c>
    </row>
    <row r="29" spans="2:26" s="183" customFormat="1" ht="15.95" customHeight="1" x14ac:dyDescent="0.15">
      <c r="B29" s="652"/>
      <c r="C29" s="664"/>
      <c r="D29" s="666"/>
      <c r="E29" s="193" t="s">
        <v>80</v>
      </c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2"/>
    </row>
    <row r="30" spans="2:26" s="183" customFormat="1" ht="15.95" customHeight="1" x14ac:dyDescent="0.15">
      <c r="B30" s="684"/>
      <c r="C30" s="665"/>
      <c r="D30" s="663"/>
      <c r="E30" s="190" t="s">
        <v>79</v>
      </c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2">
        <f>SUM(F30:Y30)</f>
        <v>0</v>
      </c>
    </row>
    <row r="31" spans="2:26" s="183" customFormat="1" ht="15.95" customHeight="1" x14ac:dyDescent="0.15">
      <c r="B31" s="695" t="s">
        <v>82</v>
      </c>
      <c r="C31" s="696"/>
      <c r="D31" s="699"/>
      <c r="E31" s="190" t="s">
        <v>80</v>
      </c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192"/>
    </row>
    <row r="32" spans="2:26" s="183" customFormat="1" ht="15.95" customHeight="1" x14ac:dyDescent="0.15">
      <c r="B32" s="697"/>
      <c r="C32" s="698"/>
      <c r="D32" s="700"/>
      <c r="E32" s="194" t="s">
        <v>79</v>
      </c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4">
        <f>Z6+Z14+Z16+Z18+Z20+Z22+Z24+Z26+Z28+Z30</f>
        <v>0</v>
      </c>
    </row>
    <row r="33" spans="2:26" s="183" customFormat="1" ht="15.95" customHeight="1" x14ac:dyDescent="0.15">
      <c r="B33" s="651" t="s">
        <v>233</v>
      </c>
      <c r="C33" s="667" t="s">
        <v>86</v>
      </c>
      <c r="D33" s="675"/>
      <c r="E33" s="187" t="s">
        <v>80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9"/>
    </row>
    <row r="34" spans="2:26" s="183" customFormat="1" ht="15.95" customHeight="1" x14ac:dyDescent="0.15">
      <c r="B34" s="652"/>
      <c r="C34" s="665"/>
      <c r="D34" s="663"/>
      <c r="E34" s="190" t="s">
        <v>79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2">
        <f>SUM(F34:Y34)</f>
        <v>0</v>
      </c>
    </row>
    <row r="35" spans="2:26" s="183" customFormat="1" ht="15.95" customHeight="1" x14ac:dyDescent="0.15">
      <c r="B35" s="652"/>
      <c r="C35" s="676" t="s">
        <v>85</v>
      </c>
      <c r="D35" s="658"/>
      <c r="E35" s="193" t="s">
        <v>80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2"/>
    </row>
    <row r="36" spans="2:26" s="183" customFormat="1" ht="15.95" customHeight="1" x14ac:dyDescent="0.15">
      <c r="B36" s="652"/>
      <c r="C36" s="669"/>
      <c r="D36" s="671"/>
      <c r="E36" s="190" t="s">
        <v>79</v>
      </c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2">
        <f>SUM(F36:Y36)</f>
        <v>0</v>
      </c>
    </row>
    <row r="37" spans="2:26" s="183" customFormat="1" ht="15.95" customHeight="1" x14ac:dyDescent="0.15">
      <c r="B37" s="652"/>
      <c r="C37" s="664" t="s">
        <v>84</v>
      </c>
      <c r="D37" s="666"/>
      <c r="E37" s="193" t="s">
        <v>80</v>
      </c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2"/>
    </row>
    <row r="38" spans="2:26" s="183" customFormat="1" ht="15.95" customHeight="1" x14ac:dyDescent="0.15">
      <c r="B38" s="652"/>
      <c r="C38" s="665"/>
      <c r="D38" s="663"/>
      <c r="E38" s="190" t="s">
        <v>79</v>
      </c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2">
        <f>SUM(F38:Y38)</f>
        <v>0</v>
      </c>
    </row>
    <row r="39" spans="2:26" s="183" customFormat="1" ht="15.95" customHeight="1" x14ac:dyDescent="0.15">
      <c r="B39" s="652"/>
      <c r="C39" s="676" t="s">
        <v>83</v>
      </c>
      <c r="D39" s="666"/>
      <c r="E39" s="193" t="s">
        <v>80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2"/>
    </row>
    <row r="40" spans="2:26" s="183" customFormat="1" ht="15.95" customHeight="1" x14ac:dyDescent="0.15">
      <c r="B40" s="652"/>
      <c r="C40" s="665"/>
      <c r="D40" s="663"/>
      <c r="E40" s="190" t="s">
        <v>79</v>
      </c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2">
        <f>SUM(F40:Y40)</f>
        <v>0</v>
      </c>
    </row>
    <row r="41" spans="2:26" s="183" customFormat="1" ht="15.95" customHeight="1" x14ac:dyDescent="0.15">
      <c r="B41" s="690" t="s">
        <v>82</v>
      </c>
      <c r="C41" s="691"/>
      <c r="D41" s="692"/>
      <c r="E41" s="190" t="s">
        <v>80</v>
      </c>
      <c r="F41" s="202">
        <f t="shared" ref="F41:X41" si="0">F33+F35+F37+F39</f>
        <v>0</v>
      </c>
      <c r="G41" s="202">
        <f t="shared" si="0"/>
        <v>0</v>
      </c>
      <c r="H41" s="202">
        <f t="shared" si="0"/>
        <v>0</v>
      </c>
      <c r="I41" s="202">
        <f t="shared" si="0"/>
        <v>0</v>
      </c>
      <c r="J41" s="202">
        <f t="shared" si="0"/>
        <v>0</v>
      </c>
      <c r="K41" s="202">
        <f t="shared" si="0"/>
        <v>0</v>
      </c>
      <c r="L41" s="202">
        <f t="shared" si="0"/>
        <v>0</v>
      </c>
      <c r="M41" s="202">
        <f t="shared" si="0"/>
        <v>0</v>
      </c>
      <c r="N41" s="202">
        <f t="shared" si="0"/>
        <v>0</v>
      </c>
      <c r="O41" s="202">
        <f t="shared" si="0"/>
        <v>0</v>
      </c>
      <c r="P41" s="202">
        <f t="shared" si="0"/>
        <v>0</v>
      </c>
      <c r="Q41" s="202">
        <f t="shared" si="0"/>
        <v>0</v>
      </c>
      <c r="R41" s="202">
        <f t="shared" si="0"/>
        <v>0</v>
      </c>
      <c r="S41" s="202">
        <f t="shared" si="0"/>
        <v>0</v>
      </c>
      <c r="T41" s="202">
        <f t="shared" si="0"/>
        <v>0</v>
      </c>
      <c r="U41" s="202">
        <f t="shared" si="0"/>
        <v>0</v>
      </c>
      <c r="V41" s="202">
        <f t="shared" si="0"/>
        <v>0</v>
      </c>
      <c r="W41" s="202">
        <f t="shared" si="0"/>
        <v>0</v>
      </c>
      <c r="X41" s="202">
        <f t="shared" si="0"/>
        <v>0</v>
      </c>
      <c r="Y41" s="202">
        <f t="shared" ref="Y41" si="1">Y33+Y35+Y37+Y39</f>
        <v>0</v>
      </c>
      <c r="Z41" s="192"/>
    </row>
    <row r="42" spans="2:26" s="183" customFormat="1" ht="15.95" customHeight="1" x14ac:dyDescent="0.15">
      <c r="B42" s="686"/>
      <c r="C42" s="687"/>
      <c r="D42" s="689"/>
      <c r="E42" s="194" t="s">
        <v>79</v>
      </c>
      <c r="F42" s="203">
        <f t="shared" ref="F42:X42" si="2">F34+F36+F38+F40</f>
        <v>0</v>
      </c>
      <c r="G42" s="203">
        <f t="shared" si="2"/>
        <v>0</v>
      </c>
      <c r="H42" s="203">
        <f t="shared" si="2"/>
        <v>0</v>
      </c>
      <c r="I42" s="203">
        <f t="shared" si="2"/>
        <v>0</v>
      </c>
      <c r="J42" s="203">
        <f t="shared" si="2"/>
        <v>0</v>
      </c>
      <c r="K42" s="203">
        <f t="shared" si="2"/>
        <v>0</v>
      </c>
      <c r="L42" s="203">
        <f t="shared" si="2"/>
        <v>0</v>
      </c>
      <c r="M42" s="203">
        <f t="shared" si="2"/>
        <v>0</v>
      </c>
      <c r="N42" s="203">
        <f t="shared" si="2"/>
        <v>0</v>
      </c>
      <c r="O42" s="203">
        <f t="shared" si="2"/>
        <v>0</v>
      </c>
      <c r="P42" s="203">
        <f t="shared" si="2"/>
        <v>0</v>
      </c>
      <c r="Q42" s="203">
        <f t="shared" si="2"/>
        <v>0</v>
      </c>
      <c r="R42" s="203">
        <f t="shared" si="2"/>
        <v>0</v>
      </c>
      <c r="S42" s="203">
        <f t="shared" si="2"/>
        <v>0</v>
      </c>
      <c r="T42" s="203">
        <f t="shared" si="2"/>
        <v>0</v>
      </c>
      <c r="U42" s="203">
        <f t="shared" si="2"/>
        <v>0</v>
      </c>
      <c r="V42" s="203">
        <f t="shared" si="2"/>
        <v>0</v>
      </c>
      <c r="W42" s="203">
        <f t="shared" si="2"/>
        <v>0</v>
      </c>
      <c r="X42" s="203">
        <f t="shared" si="2"/>
        <v>0</v>
      </c>
      <c r="Y42" s="203">
        <f t="shared" ref="Y42" si="3">Y34+Y36+Y38+Y40</f>
        <v>0</v>
      </c>
      <c r="Z42" s="204">
        <f>Z34+Z36+Z38+Z40</f>
        <v>0</v>
      </c>
    </row>
    <row r="43" spans="2:26" s="183" customFormat="1" ht="15.95" customHeight="1" x14ac:dyDescent="0.15">
      <c r="B43" s="678" t="s">
        <v>81</v>
      </c>
      <c r="C43" s="685"/>
      <c r="D43" s="688"/>
      <c r="E43" s="205" t="s">
        <v>80</v>
      </c>
      <c r="F43" s="206">
        <f>F5+F9+F11+F31+F41</f>
        <v>0</v>
      </c>
      <c r="G43" s="206">
        <f t="shared" ref="G43:Y43" si="4">G5+G9+G11+G31+G41</f>
        <v>0</v>
      </c>
      <c r="H43" s="206">
        <f t="shared" si="4"/>
        <v>0</v>
      </c>
      <c r="I43" s="206">
        <f t="shared" si="4"/>
        <v>0</v>
      </c>
      <c r="J43" s="206">
        <f t="shared" si="4"/>
        <v>0</v>
      </c>
      <c r="K43" s="206">
        <f t="shared" si="4"/>
        <v>0</v>
      </c>
      <c r="L43" s="206">
        <f t="shared" si="4"/>
        <v>0</v>
      </c>
      <c r="M43" s="206">
        <f t="shared" si="4"/>
        <v>0</v>
      </c>
      <c r="N43" s="206">
        <f t="shared" si="4"/>
        <v>0</v>
      </c>
      <c r="O43" s="206">
        <f t="shared" si="4"/>
        <v>0</v>
      </c>
      <c r="P43" s="206">
        <f t="shared" si="4"/>
        <v>0</v>
      </c>
      <c r="Q43" s="206">
        <f t="shared" si="4"/>
        <v>0</v>
      </c>
      <c r="R43" s="206">
        <f t="shared" si="4"/>
        <v>0</v>
      </c>
      <c r="S43" s="206">
        <f t="shared" si="4"/>
        <v>0</v>
      </c>
      <c r="T43" s="206">
        <f t="shared" si="4"/>
        <v>0</v>
      </c>
      <c r="U43" s="206">
        <f t="shared" si="4"/>
        <v>0</v>
      </c>
      <c r="V43" s="206">
        <f t="shared" si="4"/>
        <v>0</v>
      </c>
      <c r="W43" s="206">
        <f t="shared" si="4"/>
        <v>0</v>
      </c>
      <c r="X43" s="206">
        <f t="shared" si="4"/>
        <v>0</v>
      </c>
      <c r="Y43" s="206">
        <f t="shared" si="4"/>
        <v>0</v>
      </c>
      <c r="Z43" s="189"/>
    </row>
    <row r="44" spans="2:26" s="183" customFormat="1" ht="15.95" customHeight="1" x14ac:dyDescent="0.15">
      <c r="B44" s="686"/>
      <c r="C44" s="687"/>
      <c r="D44" s="689"/>
      <c r="E44" s="194" t="s">
        <v>79</v>
      </c>
      <c r="F44" s="203">
        <f>F6+F10+F12+F32+F42</f>
        <v>0</v>
      </c>
      <c r="G44" s="203">
        <f t="shared" ref="G44:Z44" si="5">G6+G10+G12+G32+G42</f>
        <v>0</v>
      </c>
      <c r="H44" s="203">
        <f t="shared" si="5"/>
        <v>0</v>
      </c>
      <c r="I44" s="203">
        <f t="shared" si="5"/>
        <v>0</v>
      </c>
      <c r="J44" s="203">
        <f t="shared" si="5"/>
        <v>0</v>
      </c>
      <c r="K44" s="203">
        <f t="shared" si="5"/>
        <v>0</v>
      </c>
      <c r="L44" s="203">
        <f t="shared" si="5"/>
        <v>0</v>
      </c>
      <c r="M44" s="203">
        <f t="shared" si="5"/>
        <v>0</v>
      </c>
      <c r="N44" s="203">
        <f t="shared" si="5"/>
        <v>0</v>
      </c>
      <c r="O44" s="203">
        <f t="shared" si="5"/>
        <v>0</v>
      </c>
      <c r="P44" s="203">
        <f t="shared" si="5"/>
        <v>0</v>
      </c>
      <c r="Q44" s="203">
        <f t="shared" si="5"/>
        <v>0</v>
      </c>
      <c r="R44" s="203">
        <f t="shared" si="5"/>
        <v>0</v>
      </c>
      <c r="S44" s="203">
        <f t="shared" si="5"/>
        <v>0</v>
      </c>
      <c r="T44" s="203">
        <f t="shared" si="5"/>
        <v>0</v>
      </c>
      <c r="U44" s="203">
        <f t="shared" si="5"/>
        <v>0</v>
      </c>
      <c r="V44" s="203">
        <f t="shared" si="5"/>
        <v>0</v>
      </c>
      <c r="W44" s="203">
        <f t="shared" si="5"/>
        <v>0</v>
      </c>
      <c r="X44" s="203">
        <f t="shared" si="5"/>
        <v>0</v>
      </c>
      <c r="Y44" s="203">
        <f t="shared" si="5"/>
        <v>0</v>
      </c>
      <c r="Z44" s="204">
        <f t="shared" si="5"/>
        <v>0</v>
      </c>
    </row>
    <row r="45" spans="2:26" s="183" customFormat="1" ht="6" customHeight="1" x14ac:dyDescent="0.15">
      <c r="C45" s="207"/>
      <c r="D45" s="184"/>
      <c r="E45" s="184"/>
    </row>
    <row r="46" spans="2:26" s="183" customFormat="1" ht="15.95" customHeight="1" x14ac:dyDescent="0.15">
      <c r="B46" s="85" t="s">
        <v>78</v>
      </c>
      <c r="C46" s="207"/>
      <c r="D46" s="184"/>
      <c r="E46" s="184"/>
    </row>
    <row r="47" spans="2:26" s="183" customFormat="1" ht="15.95" customHeight="1" x14ac:dyDescent="0.15">
      <c r="B47" s="208"/>
      <c r="C47" s="209"/>
      <c r="D47" s="210" t="s">
        <v>77</v>
      </c>
      <c r="E47" s="211"/>
      <c r="F47" s="212">
        <v>12</v>
      </c>
      <c r="G47" s="213">
        <v>12</v>
      </c>
      <c r="H47" s="213">
        <v>12</v>
      </c>
      <c r="I47" s="213">
        <v>12</v>
      </c>
      <c r="J47" s="213">
        <v>12</v>
      </c>
      <c r="K47" s="213">
        <v>12</v>
      </c>
      <c r="L47" s="213">
        <v>12</v>
      </c>
      <c r="M47" s="213">
        <v>12</v>
      </c>
      <c r="N47" s="213">
        <v>12</v>
      </c>
      <c r="O47" s="213">
        <v>12</v>
      </c>
      <c r="P47" s="213">
        <v>12</v>
      </c>
      <c r="Q47" s="213">
        <v>12</v>
      </c>
      <c r="R47" s="213">
        <v>12</v>
      </c>
      <c r="S47" s="213">
        <v>12</v>
      </c>
      <c r="T47" s="213">
        <v>12</v>
      </c>
      <c r="U47" s="213">
        <v>12</v>
      </c>
      <c r="V47" s="213">
        <v>12</v>
      </c>
      <c r="W47" s="213">
        <v>12</v>
      </c>
      <c r="X47" s="213">
        <v>12</v>
      </c>
      <c r="Y47" s="213">
        <v>12</v>
      </c>
      <c r="Z47" s="214">
        <f>SUM(F47:Y47)</f>
        <v>240</v>
      </c>
    </row>
    <row r="48" spans="2:26" s="183" customFormat="1" ht="15.95" customHeight="1" x14ac:dyDescent="0.15">
      <c r="B48" s="215"/>
      <c r="C48" s="216" t="s">
        <v>76</v>
      </c>
      <c r="D48" s="217" t="s">
        <v>75</v>
      </c>
      <c r="E48" s="218"/>
      <c r="F48" s="219">
        <f t="shared" ref="F48:Y48" si="6">F47*$Z49</f>
        <v>0</v>
      </c>
      <c r="G48" s="220">
        <f t="shared" si="6"/>
        <v>0</v>
      </c>
      <c r="H48" s="220">
        <f t="shared" si="6"/>
        <v>0</v>
      </c>
      <c r="I48" s="220">
        <f t="shared" si="6"/>
        <v>0</v>
      </c>
      <c r="J48" s="220">
        <f t="shared" si="6"/>
        <v>0</v>
      </c>
      <c r="K48" s="220">
        <f t="shared" si="6"/>
        <v>0</v>
      </c>
      <c r="L48" s="220">
        <f t="shared" si="6"/>
        <v>0</v>
      </c>
      <c r="M48" s="220">
        <f t="shared" si="6"/>
        <v>0</v>
      </c>
      <c r="N48" s="220">
        <f t="shared" si="6"/>
        <v>0</v>
      </c>
      <c r="O48" s="220">
        <f t="shared" si="6"/>
        <v>0</v>
      </c>
      <c r="P48" s="220">
        <f t="shared" si="6"/>
        <v>0</v>
      </c>
      <c r="Q48" s="220">
        <f t="shared" si="6"/>
        <v>0</v>
      </c>
      <c r="R48" s="220">
        <f t="shared" si="6"/>
        <v>0</v>
      </c>
      <c r="S48" s="220">
        <f t="shared" si="6"/>
        <v>0</v>
      </c>
      <c r="T48" s="220">
        <f t="shared" si="6"/>
        <v>0</v>
      </c>
      <c r="U48" s="220">
        <f t="shared" si="6"/>
        <v>0</v>
      </c>
      <c r="V48" s="220">
        <f t="shared" si="6"/>
        <v>0</v>
      </c>
      <c r="W48" s="220">
        <f t="shared" si="6"/>
        <v>0</v>
      </c>
      <c r="X48" s="220">
        <f t="shared" si="6"/>
        <v>0</v>
      </c>
      <c r="Y48" s="220">
        <f t="shared" si="6"/>
        <v>0</v>
      </c>
      <c r="Z48" s="221">
        <f>SUM(F48:Y48)</f>
        <v>0</v>
      </c>
    </row>
    <row r="49" spans="2:26" s="183" customFormat="1" ht="15.95" customHeight="1" x14ac:dyDescent="0.15">
      <c r="B49" s="222"/>
      <c r="C49" s="223" t="s">
        <v>74</v>
      </c>
      <c r="D49" s="224" t="s">
        <v>73</v>
      </c>
      <c r="E49" s="225"/>
      <c r="F49" s="226">
        <f t="shared" ref="F49:X49" si="7">F48/F47</f>
        <v>0</v>
      </c>
      <c r="G49" s="227">
        <f t="shared" si="7"/>
        <v>0</v>
      </c>
      <c r="H49" s="227">
        <f t="shared" si="7"/>
        <v>0</v>
      </c>
      <c r="I49" s="227">
        <f t="shared" si="7"/>
        <v>0</v>
      </c>
      <c r="J49" s="227">
        <f t="shared" si="7"/>
        <v>0</v>
      </c>
      <c r="K49" s="227">
        <f t="shared" si="7"/>
        <v>0</v>
      </c>
      <c r="L49" s="227">
        <f t="shared" si="7"/>
        <v>0</v>
      </c>
      <c r="M49" s="227">
        <f t="shared" si="7"/>
        <v>0</v>
      </c>
      <c r="N49" s="227">
        <f t="shared" si="7"/>
        <v>0</v>
      </c>
      <c r="O49" s="227">
        <f t="shared" si="7"/>
        <v>0</v>
      </c>
      <c r="P49" s="227">
        <f t="shared" si="7"/>
        <v>0</v>
      </c>
      <c r="Q49" s="227">
        <f t="shared" si="7"/>
        <v>0</v>
      </c>
      <c r="R49" s="227">
        <f t="shared" si="7"/>
        <v>0</v>
      </c>
      <c r="S49" s="227">
        <f t="shared" si="7"/>
        <v>0</v>
      </c>
      <c r="T49" s="227">
        <f t="shared" si="7"/>
        <v>0</v>
      </c>
      <c r="U49" s="227">
        <f t="shared" si="7"/>
        <v>0</v>
      </c>
      <c r="V49" s="227">
        <f t="shared" si="7"/>
        <v>0</v>
      </c>
      <c r="W49" s="227">
        <f t="shared" si="7"/>
        <v>0</v>
      </c>
      <c r="X49" s="227">
        <f t="shared" si="7"/>
        <v>0</v>
      </c>
      <c r="Y49" s="227">
        <f t="shared" ref="Y49" si="8">Y48/Y47</f>
        <v>0</v>
      </c>
      <c r="Z49" s="228">
        <f>Z44/233</f>
        <v>0</v>
      </c>
    </row>
    <row r="50" spans="2:26" s="183" customFormat="1" ht="15.95" customHeight="1" x14ac:dyDescent="0.15">
      <c r="B50" s="183" t="s">
        <v>192</v>
      </c>
      <c r="C50" s="207"/>
      <c r="D50" s="184"/>
      <c r="E50" s="184"/>
    </row>
    <row r="51" spans="2:26" s="183" customFormat="1" ht="15.95" customHeight="1" x14ac:dyDescent="0.15">
      <c r="B51" s="183" t="s">
        <v>255</v>
      </c>
      <c r="C51" s="207"/>
      <c r="D51" s="184"/>
      <c r="E51" s="184"/>
    </row>
    <row r="52" spans="2:26" s="183" customFormat="1" ht="15.95" customHeight="1" x14ac:dyDescent="0.15">
      <c r="B52" s="75" t="s">
        <v>193</v>
      </c>
      <c r="C52" s="184"/>
      <c r="D52" s="184"/>
      <c r="E52" s="184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</row>
    <row r="53" spans="2:26" s="183" customFormat="1" ht="15.95" customHeight="1" x14ac:dyDescent="0.15">
      <c r="B53" s="184"/>
      <c r="C53" s="230"/>
      <c r="D53" s="230"/>
      <c r="E53" s="230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</row>
    <row r="54" spans="2:26" ht="15.95" customHeight="1" x14ac:dyDescent="0.15">
      <c r="C54" s="28"/>
      <c r="D54" s="28"/>
      <c r="E54" s="28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2:26" ht="15.95" customHeight="1" x14ac:dyDescent="0.15">
      <c r="C55" s="28"/>
      <c r="D55" s="28"/>
      <c r="E55" s="28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</sheetData>
  <sheetProtection insertRows="0"/>
  <protectedRanges>
    <protectedRange sqref="C33:Y33 C13:Y13 C15:Y15 D17:Y17 C14:D14 D19:Y19 C16:D16 D21:Y21 D18 D23:Y23 D20 C27:Y27 D22 D24 F40:Y40 C29:Y29 C35:Y35 C28:D28 C30:D30 C37:Y37 C34:D34 C39:Y39 C36:D36 F14:Y14 C38:D38 C40:D40 F16:Y16 F18:Y18 F20:Y20 F22:Y22 F24:Y24 D25:Y26 F28:Y28 C17:C26 F30:Y30 F34:Y34 F36:Y36 F38:Y38 F6:Y12 E9 E11 E7 C6:D12 C5:Y5" name="範囲1"/>
  </protectedRanges>
  <mergeCells count="49">
    <mergeCell ref="C27:C28"/>
    <mergeCell ref="C25:C26"/>
    <mergeCell ref="C15:C16"/>
    <mergeCell ref="B31:C32"/>
    <mergeCell ref="D31:D32"/>
    <mergeCell ref="B43:C44"/>
    <mergeCell ref="D43:D44"/>
    <mergeCell ref="B41:C42"/>
    <mergeCell ref="D41:D42"/>
    <mergeCell ref="B33:B40"/>
    <mergeCell ref="C33:C34"/>
    <mergeCell ref="D33:D34"/>
    <mergeCell ref="D39:D40"/>
    <mergeCell ref="C35:C36"/>
    <mergeCell ref="D35:D36"/>
    <mergeCell ref="C37:C38"/>
    <mergeCell ref="D37:D38"/>
    <mergeCell ref="C39:C40"/>
    <mergeCell ref="B1:Z1"/>
    <mergeCell ref="D19:D20"/>
    <mergeCell ref="D21:D22"/>
    <mergeCell ref="C29:C30"/>
    <mergeCell ref="D29:D30"/>
    <mergeCell ref="E3:Y3"/>
    <mergeCell ref="D27:D28"/>
    <mergeCell ref="D25:D26"/>
    <mergeCell ref="D5:D6"/>
    <mergeCell ref="C13:C14"/>
    <mergeCell ref="B3:C4"/>
    <mergeCell ref="D3:D4"/>
    <mergeCell ref="C21:C22"/>
    <mergeCell ref="C19:C20"/>
    <mergeCell ref="B15:B30"/>
    <mergeCell ref="C7:C8"/>
    <mergeCell ref="Z3:Z4"/>
    <mergeCell ref="D15:D16"/>
    <mergeCell ref="C17:C18"/>
    <mergeCell ref="D17:D18"/>
    <mergeCell ref="C23:C24"/>
    <mergeCell ref="C5:C6"/>
    <mergeCell ref="D7:D8"/>
    <mergeCell ref="C9:C10"/>
    <mergeCell ref="D9:D10"/>
    <mergeCell ref="D23:D24"/>
    <mergeCell ref="B5:B8"/>
    <mergeCell ref="B9:B14"/>
    <mergeCell ref="C11:C12"/>
    <mergeCell ref="D11:D12"/>
    <mergeCell ref="D13:D14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8" scale="96" orientation="landscape" r:id="rId1"/>
  <headerFooter>
    <oddHeader>&amp;R&amp;"BIZ UDゴシック,標準"（仮称）福井市新ごみ処理施設整備・運営事業に係る提案書類(&amp;A)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X48"/>
  <sheetViews>
    <sheetView showGridLines="0" view="pageBreakPreview" zoomScale="80" zoomScaleNormal="85" zoomScaleSheetLayoutView="80" zoomScalePageLayoutView="70" workbookViewId="0">
      <pane ySplit="4" topLeftCell="A5" activePane="bottomLeft" state="frozen"/>
      <selection activeCell="F8" sqref="F8"/>
      <selection pane="bottomLeft" activeCell="F8" sqref="F8"/>
    </sheetView>
  </sheetViews>
  <sheetFormatPr defaultColWidth="9" defaultRowHeight="30" customHeight="1" x14ac:dyDescent="0.15"/>
  <cols>
    <col min="1" max="1" width="2.625" style="29" customWidth="1"/>
    <col min="2" max="2" width="16.5" style="31" customWidth="1"/>
    <col min="3" max="3" width="7" style="31" customWidth="1"/>
    <col min="4" max="6" width="9.625" style="32" customWidth="1"/>
    <col min="7" max="24" width="9.625" style="29" customWidth="1"/>
    <col min="25" max="16384" width="9" style="29"/>
  </cols>
  <sheetData>
    <row r="1" spans="2:24" s="231" customFormat="1" ht="21" customHeight="1" x14ac:dyDescent="0.15">
      <c r="B1" s="707" t="s">
        <v>174</v>
      </c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</row>
    <row r="2" spans="2:24" s="231" customFormat="1" ht="17.25" customHeight="1" x14ac:dyDescent="0.15">
      <c r="B2" s="232"/>
      <c r="C2" s="233"/>
      <c r="D2" s="234"/>
      <c r="E2" s="234"/>
      <c r="F2" s="234"/>
      <c r="V2" s="235"/>
      <c r="W2" s="235"/>
      <c r="X2" s="236" t="s">
        <v>105</v>
      </c>
    </row>
    <row r="3" spans="2:24" s="237" customFormat="1" ht="17.100000000000001" customHeight="1" x14ac:dyDescent="0.15">
      <c r="B3" s="712" t="s">
        <v>104</v>
      </c>
      <c r="C3" s="713"/>
      <c r="D3" s="710" t="s">
        <v>103</v>
      </c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08" t="s">
        <v>89</v>
      </c>
    </row>
    <row r="4" spans="2:24" s="237" customFormat="1" ht="30" customHeight="1" x14ac:dyDescent="0.15">
      <c r="B4" s="714"/>
      <c r="C4" s="715"/>
      <c r="D4" s="186" t="s">
        <v>209</v>
      </c>
      <c r="E4" s="186" t="s">
        <v>210</v>
      </c>
      <c r="F4" s="186" t="s">
        <v>211</v>
      </c>
      <c r="G4" s="186" t="s">
        <v>212</v>
      </c>
      <c r="H4" s="186" t="s">
        <v>213</v>
      </c>
      <c r="I4" s="186" t="s">
        <v>214</v>
      </c>
      <c r="J4" s="186" t="s">
        <v>215</v>
      </c>
      <c r="K4" s="186" t="s">
        <v>216</v>
      </c>
      <c r="L4" s="186" t="s">
        <v>217</v>
      </c>
      <c r="M4" s="186" t="s">
        <v>218</v>
      </c>
      <c r="N4" s="186" t="s">
        <v>219</v>
      </c>
      <c r="O4" s="186" t="s">
        <v>220</v>
      </c>
      <c r="P4" s="186" t="s">
        <v>221</v>
      </c>
      <c r="Q4" s="186" t="s">
        <v>222</v>
      </c>
      <c r="R4" s="186" t="s">
        <v>223</v>
      </c>
      <c r="S4" s="186" t="s">
        <v>224</v>
      </c>
      <c r="T4" s="186" t="s">
        <v>225</v>
      </c>
      <c r="U4" s="186" t="s">
        <v>226</v>
      </c>
      <c r="V4" s="186" t="s">
        <v>227</v>
      </c>
      <c r="W4" s="186" t="s">
        <v>228</v>
      </c>
      <c r="X4" s="709"/>
    </row>
    <row r="5" spans="2:24" s="237" customFormat="1" ht="15.95" customHeight="1" x14ac:dyDescent="0.15">
      <c r="B5" s="703"/>
      <c r="C5" s="238" t="s">
        <v>102</v>
      </c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40"/>
    </row>
    <row r="6" spans="2:24" s="237" customFormat="1" ht="15.95" customHeight="1" x14ac:dyDescent="0.15">
      <c r="B6" s="704"/>
      <c r="C6" s="241" t="s">
        <v>101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3">
        <f>SUM(D6:W6)</f>
        <v>0</v>
      </c>
    </row>
    <row r="7" spans="2:24" s="237" customFormat="1" ht="15.95" customHeight="1" x14ac:dyDescent="0.15">
      <c r="B7" s="703"/>
      <c r="C7" s="238" t="s">
        <v>102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40"/>
    </row>
    <row r="8" spans="2:24" s="237" customFormat="1" ht="15.95" customHeight="1" x14ac:dyDescent="0.15">
      <c r="B8" s="704"/>
      <c r="C8" s="241" t="s">
        <v>101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3">
        <f>SUM(D8:W8)</f>
        <v>0</v>
      </c>
    </row>
    <row r="9" spans="2:24" s="237" customFormat="1" ht="15.95" customHeight="1" x14ac:dyDescent="0.15">
      <c r="B9" s="703"/>
      <c r="C9" s="238" t="s">
        <v>102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40"/>
    </row>
    <row r="10" spans="2:24" s="237" customFormat="1" ht="15.95" customHeight="1" x14ac:dyDescent="0.15">
      <c r="B10" s="704"/>
      <c r="C10" s="241" t="s">
        <v>101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3">
        <f>SUM(D10:W10)</f>
        <v>0</v>
      </c>
    </row>
    <row r="11" spans="2:24" s="237" customFormat="1" ht="15.95" customHeight="1" x14ac:dyDescent="0.15">
      <c r="B11" s="703"/>
      <c r="C11" s="238" t="s">
        <v>102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40"/>
    </row>
    <row r="12" spans="2:24" s="237" customFormat="1" ht="15.95" customHeight="1" x14ac:dyDescent="0.15">
      <c r="B12" s="704"/>
      <c r="C12" s="241" t="s">
        <v>101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3">
        <f>SUM(D12:W12)</f>
        <v>0</v>
      </c>
    </row>
    <row r="13" spans="2:24" s="237" customFormat="1" ht="15.95" customHeight="1" x14ac:dyDescent="0.15">
      <c r="B13" s="703"/>
      <c r="C13" s="238" t="s">
        <v>102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</row>
    <row r="14" spans="2:24" s="237" customFormat="1" ht="15.95" customHeight="1" x14ac:dyDescent="0.15">
      <c r="B14" s="704"/>
      <c r="C14" s="241" t="s">
        <v>101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3">
        <f>SUM(D14:W14)</f>
        <v>0</v>
      </c>
    </row>
    <row r="15" spans="2:24" s="237" customFormat="1" ht="15.95" customHeight="1" x14ac:dyDescent="0.15">
      <c r="B15" s="703"/>
      <c r="C15" s="238" t="s">
        <v>102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40"/>
    </row>
    <row r="16" spans="2:24" s="237" customFormat="1" ht="15.95" customHeight="1" x14ac:dyDescent="0.15">
      <c r="B16" s="704"/>
      <c r="C16" s="241" t="s">
        <v>101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3">
        <f>SUM(D16:W16)</f>
        <v>0</v>
      </c>
    </row>
    <row r="17" spans="2:24" s="237" customFormat="1" ht="15.95" customHeight="1" x14ac:dyDescent="0.15">
      <c r="B17" s="703"/>
      <c r="C17" s="238" t="s">
        <v>102</v>
      </c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40"/>
    </row>
    <row r="18" spans="2:24" s="237" customFormat="1" ht="15.95" customHeight="1" x14ac:dyDescent="0.15">
      <c r="B18" s="704"/>
      <c r="C18" s="241" t="s">
        <v>101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3">
        <f>SUM(D18:W18)</f>
        <v>0</v>
      </c>
    </row>
    <row r="19" spans="2:24" s="237" customFormat="1" ht="15.95" customHeight="1" x14ac:dyDescent="0.15">
      <c r="B19" s="703"/>
      <c r="C19" s="238" t="s">
        <v>102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40"/>
    </row>
    <row r="20" spans="2:24" s="237" customFormat="1" ht="15.95" customHeight="1" x14ac:dyDescent="0.15">
      <c r="B20" s="704"/>
      <c r="C20" s="241" t="s">
        <v>101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3">
        <f>SUM(D20:W20)</f>
        <v>0</v>
      </c>
    </row>
    <row r="21" spans="2:24" s="237" customFormat="1" ht="15.95" customHeight="1" x14ac:dyDescent="0.15">
      <c r="B21" s="703"/>
      <c r="C21" s="238" t="s">
        <v>102</v>
      </c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40"/>
    </row>
    <row r="22" spans="2:24" s="237" customFormat="1" ht="15.95" customHeight="1" x14ac:dyDescent="0.15">
      <c r="B22" s="704"/>
      <c r="C22" s="241" t="s">
        <v>101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3">
        <f>SUM(D22:W22)</f>
        <v>0</v>
      </c>
    </row>
    <row r="23" spans="2:24" s="237" customFormat="1" ht="15.95" customHeight="1" x14ac:dyDescent="0.15">
      <c r="B23" s="703"/>
      <c r="C23" s="238" t="s">
        <v>102</v>
      </c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40"/>
    </row>
    <row r="24" spans="2:24" s="237" customFormat="1" ht="15.95" customHeight="1" x14ac:dyDescent="0.15">
      <c r="B24" s="704"/>
      <c r="C24" s="241" t="s">
        <v>101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3">
        <f>SUM(D24:W24)</f>
        <v>0</v>
      </c>
    </row>
    <row r="25" spans="2:24" s="237" customFormat="1" ht="15.95" customHeight="1" x14ac:dyDescent="0.15">
      <c r="B25" s="703"/>
      <c r="C25" s="238" t="s">
        <v>102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40"/>
    </row>
    <row r="26" spans="2:24" s="237" customFormat="1" ht="15.95" customHeight="1" x14ac:dyDescent="0.15">
      <c r="B26" s="704"/>
      <c r="C26" s="241" t="s">
        <v>101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3">
        <f>SUM(D26:W26)</f>
        <v>0</v>
      </c>
    </row>
    <row r="27" spans="2:24" s="237" customFormat="1" ht="15.95" customHeight="1" x14ac:dyDescent="0.15">
      <c r="B27" s="703"/>
      <c r="C27" s="238" t="s">
        <v>102</v>
      </c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40"/>
    </row>
    <row r="28" spans="2:24" s="237" customFormat="1" ht="15.95" customHeight="1" x14ac:dyDescent="0.15">
      <c r="B28" s="704"/>
      <c r="C28" s="241" t="s">
        <v>101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3">
        <f>SUM(D28:W28)</f>
        <v>0</v>
      </c>
    </row>
    <row r="29" spans="2:24" s="237" customFormat="1" ht="15.95" customHeight="1" x14ac:dyDescent="0.15">
      <c r="B29" s="703"/>
      <c r="C29" s="238" t="s">
        <v>102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40"/>
    </row>
    <row r="30" spans="2:24" s="237" customFormat="1" ht="15.95" customHeight="1" x14ac:dyDescent="0.15">
      <c r="B30" s="704"/>
      <c r="C30" s="241" t="s">
        <v>101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3">
        <f>SUM(D30:W30)</f>
        <v>0</v>
      </c>
    </row>
    <row r="31" spans="2:24" s="237" customFormat="1" ht="20.100000000000001" customHeight="1" x14ac:dyDescent="0.15">
      <c r="B31" s="705" t="s">
        <v>100</v>
      </c>
      <c r="C31" s="706"/>
      <c r="D31" s="244">
        <f t="shared" ref="D31:W31" si="0">D6+D8+D14+D16+D18+D20+D22+D10+D12+D24+D26+D28+D30</f>
        <v>0</v>
      </c>
      <c r="E31" s="244">
        <f t="shared" si="0"/>
        <v>0</v>
      </c>
      <c r="F31" s="244">
        <f t="shared" si="0"/>
        <v>0</v>
      </c>
      <c r="G31" s="244">
        <f t="shared" si="0"/>
        <v>0</v>
      </c>
      <c r="H31" s="244">
        <f t="shared" si="0"/>
        <v>0</v>
      </c>
      <c r="I31" s="244">
        <f t="shared" si="0"/>
        <v>0</v>
      </c>
      <c r="J31" s="244">
        <f t="shared" si="0"/>
        <v>0</v>
      </c>
      <c r="K31" s="244">
        <f t="shared" si="0"/>
        <v>0</v>
      </c>
      <c r="L31" s="244">
        <f t="shared" si="0"/>
        <v>0</v>
      </c>
      <c r="M31" s="244">
        <f t="shared" si="0"/>
        <v>0</v>
      </c>
      <c r="N31" s="244">
        <f t="shared" si="0"/>
        <v>0</v>
      </c>
      <c r="O31" s="244">
        <f t="shared" si="0"/>
        <v>0</v>
      </c>
      <c r="P31" s="244">
        <f t="shared" si="0"/>
        <v>0</v>
      </c>
      <c r="Q31" s="244">
        <f t="shared" si="0"/>
        <v>0</v>
      </c>
      <c r="R31" s="244">
        <f t="shared" si="0"/>
        <v>0</v>
      </c>
      <c r="S31" s="244">
        <f t="shared" si="0"/>
        <v>0</v>
      </c>
      <c r="T31" s="244">
        <f t="shared" si="0"/>
        <v>0</v>
      </c>
      <c r="U31" s="244">
        <f t="shared" si="0"/>
        <v>0</v>
      </c>
      <c r="V31" s="244">
        <f t="shared" si="0"/>
        <v>0</v>
      </c>
      <c r="W31" s="244">
        <f t="shared" si="0"/>
        <v>0</v>
      </c>
      <c r="X31" s="245">
        <f>X6+X8+X14+X16+X18+X20+X22+X10+X12+X24+X26+X28+X30</f>
        <v>0</v>
      </c>
    </row>
    <row r="32" spans="2:24" s="237" customFormat="1" ht="15.95" customHeight="1" x14ac:dyDescent="0.15">
      <c r="B32" s="246"/>
      <c r="C32" s="247"/>
      <c r="D32" s="248"/>
      <c r="E32" s="248"/>
      <c r="F32" s="248"/>
    </row>
    <row r="33" spans="2:24" s="237" customFormat="1" ht="15.95" customHeight="1" x14ac:dyDescent="0.15">
      <c r="B33" s="85" t="s">
        <v>78</v>
      </c>
      <c r="C33" s="247"/>
      <c r="D33" s="248"/>
      <c r="E33" s="248"/>
      <c r="F33" s="248"/>
    </row>
    <row r="34" spans="2:24" s="237" customFormat="1" ht="15.95" customHeight="1" x14ac:dyDescent="0.15">
      <c r="B34" s="249"/>
      <c r="C34" s="250" t="s">
        <v>77</v>
      </c>
      <c r="D34" s="251">
        <v>12</v>
      </c>
      <c r="E34" s="252">
        <v>12</v>
      </c>
      <c r="F34" s="252">
        <v>12</v>
      </c>
      <c r="G34" s="252">
        <v>12</v>
      </c>
      <c r="H34" s="252">
        <v>12</v>
      </c>
      <c r="I34" s="252">
        <v>12</v>
      </c>
      <c r="J34" s="252">
        <v>12</v>
      </c>
      <c r="K34" s="252">
        <v>12</v>
      </c>
      <c r="L34" s="252">
        <v>12</v>
      </c>
      <c r="M34" s="252">
        <v>12</v>
      </c>
      <c r="N34" s="252">
        <v>12</v>
      </c>
      <c r="O34" s="252">
        <v>12</v>
      </c>
      <c r="P34" s="252">
        <v>12</v>
      </c>
      <c r="Q34" s="252">
        <v>12</v>
      </c>
      <c r="R34" s="252">
        <v>12</v>
      </c>
      <c r="S34" s="252">
        <v>12</v>
      </c>
      <c r="T34" s="252">
        <v>12</v>
      </c>
      <c r="U34" s="252">
        <v>12</v>
      </c>
      <c r="V34" s="252">
        <v>12</v>
      </c>
      <c r="W34" s="253">
        <v>12</v>
      </c>
      <c r="X34" s="254">
        <f>SUM(D34:W34)</f>
        <v>240</v>
      </c>
    </row>
    <row r="35" spans="2:24" s="237" customFormat="1" ht="15.95" customHeight="1" x14ac:dyDescent="0.15">
      <c r="B35" s="701" t="s">
        <v>99</v>
      </c>
      <c r="C35" s="702"/>
      <c r="D35" s="255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7"/>
      <c r="X35" s="258">
        <f>X31/X34</f>
        <v>0</v>
      </c>
    </row>
    <row r="36" spans="2:24" s="237" customFormat="1" ht="15.95" customHeight="1" x14ac:dyDescent="0.15">
      <c r="B36" s="701" t="s">
        <v>282</v>
      </c>
      <c r="C36" s="702"/>
      <c r="D36" s="255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7"/>
      <c r="X36" s="259">
        <f>ROUNDDOWN(X35,0)</f>
        <v>0</v>
      </c>
    </row>
    <row r="37" spans="2:24" s="237" customFormat="1" ht="15.95" customHeight="1" x14ac:dyDescent="0.15">
      <c r="B37" s="260" t="s">
        <v>98</v>
      </c>
      <c r="C37" s="261" t="s">
        <v>97</v>
      </c>
      <c r="D37" s="262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7"/>
      <c r="X37" s="259"/>
    </row>
    <row r="38" spans="2:24" s="237" customFormat="1" ht="15.95" customHeight="1" x14ac:dyDescent="0.15">
      <c r="B38" s="260" t="s">
        <v>96</v>
      </c>
      <c r="C38" s="261" t="s">
        <v>95</v>
      </c>
      <c r="D38" s="263">
        <f>D34*$X36+D37</f>
        <v>0</v>
      </c>
      <c r="E38" s="264">
        <f t="shared" ref="E38:W38" si="1">E34*$X36</f>
        <v>0</v>
      </c>
      <c r="F38" s="264">
        <f t="shared" si="1"/>
        <v>0</v>
      </c>
      <c r="G38" s="264">
        <f t="shared" si="1"/>
        <v>0</v>
      </c>
      <c r="H38" s="264">
        <f t="shared" si="1"/>
        <v>0</v>
      </c>
      <c r="I38" s="264">
        <f t="shared" si="1"/>
        <v>0</v>
      </c>
      <c r="J38" s="264">
        <f t="shared" si="1"/>
        <v>0</v>
      </c>
      <c r="K38" s="264">
        <f t="shared" si="1"/>
        <v>0</v>
      </c>
      <c r="L38" s="264">
        <f t="shared" si="1"/>
        <v>0</v>
      </c>
      <c r="M38" s="264">
        <f t="shared" si="1"/>
        <v>0</v>
      </c>
      <c r="N38" s="264">
        <f t="shared" si="1"/>
        <v>0</v>
      </c>
      <c r="O38" s="264">
        <f t="shared" si="1"/>
        <v>0</v>
      </c>
      <c r="P38" s="264">
        <f t="shared" si="1"/>
        <v>0</v>
      </c>
      <c r="Q38" s="264">
        <f t="shared" si="1"/>
        <v>0</v>
      </c>
      <c r="R38" s="264">
        <f t="shared" si="1"/>
        <v>0</v>
      </c>
      <c r="S38" s="264">
        <f t="shared" si="1"/>
        <v>0</v>
      </c>
      <c r="T38" s="264">
        <f t="shared" si="1"/>
        <v>0</v>
      </c>
      <c r="U38" s="264">
        <f t="shared" si="1"/>
        <v>0</v>
      </c>
      <c r="V38" s="264">
        <f t="shared" si="1"/>
        <v>0</v>
      </c>
      <c r="W38" s="265">
        <f t="shared" si="1"/>
        <v>0</v>
      </c>
      <c r="X38" s="266">
        <f>SUM(D38:W38)</f>
        <v>0</v>
      </c>
    </row>
    <row r="39" spans="2:24" s="237" customFormat="1" ht="15.95" customHeight="1" x14ac:dyDescent="0.15">
      <c r="B39" s="267" t="s">
        <v>74</v>
      </c>
      <c r="C39" s="268" t="s">
        <v>94</v>
      </c>
      <c r="D39" s="269">
        <f t="shared" ref="D39:W39" si="2">D38/D34</f>
        <v>0</v>
      </c>
      <c r="E39" s="270">
        <f t="shared" si="2"/>
        <v>0</v>
      </c>
      <c r="F39" s="270">
        <f t="shared" si="2"/>
        <v>0</v>
      </c>
      <c r="G39" s="270">
        <f t="shared" si="2"/>
        <v>0</v>
      </c>
      <c r="H39" s="270">
        <f t="shared" si="2"/>
        <v>0</v>
      </c>
      <c r="I39" s="270">
        <f t="shared" si="2"/>
        <v>0</v>
      </c>
      <c r="J39" s="270">
        <f t="shared" si="2"/>
        <v>0</v>
      </c>
      <c r="K39" s="270">
        <f t="shared" si="2"/>
        <v>0</v>
      </c>
      <c r="L39" s="270">
        <f t="shared" si="2"/>
        <v>0</v>
      </c>
      <c r="M39" s="270">
        <f t="shared" si="2"/>
        <v>0</v>
      </c>
      <c r="N39" s="270">
        <f t="shared" si="2"/>
        <v>0</v>
      </c>
      <c r="O39" s="270">
        <f t="shared" si="2"/>
        <v>0</v>
      </c>
      <c r="P39" s="270">
        <f t="shared" si="2"/>
        <v>0</v>
      </c>
      <c r="Q39" s="270">
        <f t="shared" si="2"/>
        <v>0</v>
      </c>
      <c r="R39" s="270">
        <f t="shared" si="2"/>
        <v>0</v>
      </c>
      <c r="S39" s="270">
        <f t="shared" si="2"/>
        <v>0</v>
      </c>
      <c r="T39" s="270">
        <f t="shared" si="2"/>
        <v>0</v>
      </c>
      <c r="U39" s="270">
        <f t="shared" si="2"/>
        <v>0</v>
      </c>
      <c r="V39" s="270">
        <f t="shared" si="2"/>
        <v>0</v>
      </c>
      <c r="W39" s="271">
        <f t="shared" si="2"/>
        <v>0</v>
      </c>
      <c r="X39" s="272">
        <f>X38/X34</f>
        <v>0</v>
      </c>
    </row>
    <row r="40" spans="2:24" s="237" customFormat="1" ht="15.95" customHeight="1" x14ac:dyDescent="0.15">
      <c r="B40" s="75" t="s">
        <v>188</v>
      </c>
      <c r="C40" s="247"/>
      <c r="D40" s="248"/>
      <c r="E40" s="248"/>
      <c r="F40" s="248"/>
    </row>
    <row r="41" spans="2:24" s="237" customFormat="1" ht="15.95" customHeight="1" x14ac:dyDescent="0.15">
      <c r="B41" s="75" t="s">
        <v>194</v>
      </c>
      <c r="C41" s="247"/>
      <c r="D41" s="248"/>
      <c r="E41" s="248"/>
      <c r="F41" s="248"/>
    </row>
    <row r="42" spans="2:24" s="237" customFormat="1" ht="15.95" customHeight="1" x14ac:dyDescent="0.15">
      <c r="B42" s="75" t="s">
        <v>281</v>
      </c>
      <c r="C42" s="247"/>
      <c r="D42" s="248"/>
      <c r="E42" s="248"/>
      <c r="F42" s="248"/>
    </row>
    <row r="43" spans="2:24" s="237" customFormat="1" ht="15.95" customHeight="1" x14ac:dyDescent="0.15">
      <c r="B43" s="75" t="s">
        <v>195</v>
      </c>
      <c r="C43" s="247"/>
      <c r="D43" s="248"/>
      <c r="E43" s="248"/>
      <c r="F43" s="248"/>
    </row>
    <row r="44" spans="2:24" s="237" customFormat="1" ht="15.95" customHeight="1" x14ac:dyDescent="0.15">
      <c r="B44" s="273" t="s">
        <v>196</v>
      </c>
      <c r="C44" s="247"/>
      <c r="D44" s="248"/>
      <c r="E44" s="248"/>
      <c r="F44" s="248"/>
    </row>
    <row r="45" spans="2:24" ht="15.95" customHeight="1" x14ac:dyDescent="0.15">
      <c r="B45" s="30"/>
    </row>
    <row r="46" spans="2:24" ht="15.95" customHeight="1" x14ac:dyDescent="0.15">
      <c r="B46" s="29"/>
      <c r="C46" s="29"/>
      <c r="D46" s="29"/>
      <c r="E46" s="29"/>
      <c r="F46" s="29"/>
    </row>
    <row r="47" spans="2:24" ht="15.95" customHeight="1" x14ac:dyDescent="0.15">
      <c r="B47" s="29"/>
      <c r="C47" s="29"/>
      <c r="D47" s="29"/>
      <c r="E47" s="29"/>
      <c r="F47" s="29"/>
    </row>
    <row r="48" spans="2:24" ht="15.95" customHeight="1" x14ac:dyDescent="0.15">
      <c r="B48" s="29"/>
      <c r="C48" s="29"/>
      <c r="D48" s="29"/>
      <c r="E48" s="29"/>
      <c r="F48" s="29"/>
    </row>
  </sheetData>
  <sheetProtection insertRows="0"/>
  <protectedRanges>
    <protectedRange sqref="A46:IM47" name="範囲3"/>
    <protectedRange sqref="B7 B13 B9 B11 B21 B23 B25 B27 B29 B15 B17:B19 D17:W17 B16:W16 D15:W15 B26:W26 B22:W22 B20:W20 B14:W14 B12:W12 B10:W10 B8:W8 B30:W30 D29:W29 D27:W27 B28:W28 D25:W25 B24:W24 D23:W23 D21:W21 D11:W11 D9:W9 D19:W19 D13:W13 D7:W7 B5:W6 C18:W18" name="範囲1"/>
    <protectedRange sqref="C7 C13 C19 C9 C11 C21 C23 C25 C27 C29 C15 C17" name="範囲1_1"/>
  </protectedRanges>
  <mergeCells count="20">
    <mergeCell ref="B1:X1"/>
    <mergeCell ref="B23:B24"/>
    <mergeCell ref="B25:B26"/>
    <mergeCell ref="B9:B10"/>
    <mergeCell ref="B11:B12"/>
    <mergeCell ref="X3:X4"/>
    <mergeCell ref="D3:W3"/>
    <mergeCell ref="B3:C4"/>
    <mergeCell ref="B19:B20"/>
    <mergeCell ref="B5:B6"/>
    <mergeCell ref="B7:B8"/>
    <mergeCell ref="B13:B14"/>
    <mergeCell ref="B35:C35"/>
    <mergeCell ref="B36:C36"/>
    <mergeCell ref="B15:B16"/>
    <mergeCell ref="B17:B18"/>
    <mergeCell ref="B31:C31"/>
    <mergeCell ref="B29:B30"/>
    <mergeCell ref="B21:B22"/>
    <mergeCell ref="B27:B28"/>
  </mergeCells>
  <phoneticPr fontId="2"/>
  <printOptions horizontalCentered="1"/>
  <pageMargins left="0.70866141732283472" right="0.70866141732283472" top="1.3779527559055118" bottom="0.59055118110236227" header="0.51181102362204722" footer="0.31496062992125984"/>
  <pageSetup paperSize="8" scale="87" orientation="landscape" r:id="rId1"/>
  <headerFooter>
    <oddHeader>&amp;R&amp;"BIZ UDゴシック,標準"（仮称）福井市新ごみ処理施設整備・運営事業に係る提案書類(&amp;A)</oddHeader>
  </headerFooter>
  <rowBreaks count="1" manualBreakCount="1">
    <brk id="4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X62"/>
  <sheetViews>
    <sheetView showGridLines="0" view="pageBreakPreview" zoomScale="70" zoomScaleNormal="70" zoomScaleSheetLayoutView="70" zoomScalePageLayoutView="70" workbookViewId="0">
      <selection activeCell="F8" sqref="F8"/>
    </sheetView>
  </sheetViews>
  <sheetFormatPr defaultColWidth="9" defaultRowHeight="30" customHeight="1" x14ac:dyDescent="0.15"/>
  <cols>
    <col min="1" max="1" width="2.625" style="29" customWidth="1"/>
    <col min="2" max="2" width="28.625" style="31" customWidth="1"/>
    <col min="3" max="3" width="7" style="31" customWidth="1"/>
    <col min="4" max="6" width="10.625" style="32" customWidth="1"/>
    <col min="7" max="23" width="10.625" style="29" customWidth="1"/>
    <col min="24" max="24" width="12.625" style="29" customWidth="1"/>
    <col min="25" max="16384" width="9" style="29"/>
  </cols>
  <sheetData>
    <row r="1" spans="2:24" s="231" customFormat="1" ht="24.95" customHeight="1" x14ac:dyDescent="0.15">
      <c r="B1" s="707" t="s">
        <v>175</v>
      </c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</row>
    <row r="2" spans="2:24" s="231" customFormat="1" ht="20.100000000000001" customHeight="1" x14ac:dyDescent="0.15">
      <c r="B2" s="232"/>
      <c r="C2" s="233"/>
      <c r="D2" s="234"/>
      <c r="E2" s="234"/>
      <c r="F2" s="234"/>
      <c r="X2" s="236" t="s">
        <v>105</v>
      </c>
    </row>
    <row r="3" spans="2:24" s="237" customFormat="1" ht="17.100000000000001" customHeight="1" x14ac:dyDescent="0.15">
      <c r="B3" s="712" t="s">
        <v>104</v>
      </c>
      <c r="C3" s="713"/>
      <c r="D3" s="710" t="s">
        <v>103</v>
      </c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08" t="s">
        <v>89</v>
      </c>
    </row>
    <row r="4" spans="2:24" s="237" customFormat="1" ht="30" customHeight="1" x14ac:dyDescent="0.15">
      <c r="B4" s="714"/>
      <c r="C4" s="715"/>
      <c r="D4" s="274" t="s">
        <v>209</v>
      </c>
      <c r="E4" s="274" t="s">
        <v>210</v>
      </c>
      <c r="F4" s="274" t="s">
        <v>211</v>
      </c>
      <c r="G4" s="274" t="s">
        <v>212</v>
      </c>
      <c r="H4" s="274" t="s">
        <v>213</v>
      </c>
      <c r="I4" s="274" t="s">
        <v>214</v>
      </c>
      <c r="J4" s="274" t="s">
        <v>215</v>
      </c>
      <c r="K4" s="274" t="s">
        <v>216</v>
      </c>
      <c r="L4" s="274" t="s">
        <v>217</v>
      </c>
      <c r="M4" s="274" t="s">
        <v>218</v>
      </c>
      <c r="N4" s="274" t="s">
        <v>219</v>
      </c>
      <c r="O4" s="274" t="s">
        <v>220</v>
      </c>
      <c r="P4" s="274" t="s">
        <v>221</v>
      </c>
      <c r="Q4" s="274" t="s">
        <v>222</v>
      </c>
      <c r="R4" s="274" t="s">
        <v>223</v>
      </c>
      <c r="S4" s="274" t="s">
        <v>224</v>
      </c>
      <c r="T4" s="274" t="s">
        <v>225</v>
      </c>
      <c r="U4" s="274" t="s">
        <v>226</v>
      </c>
      <c r="V4" s="274" t="s">
        <v>227</v>
      </c>
      <c r="W4" s="274" t="s">
        <v>228</v>
      </c>
      <c r="X4" s="709"/>
    </row>
    <row r="5" spans="2:24" s="237" customFormat="1" ht="15.95" customHeight="1" x14ac:dyDescent="0.15">
      <c r="B5" s="703"/>
      <c r="C5" s="238" t="s">
        <v>102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6">
        <f t="shared" ref="X5:X50" si="0">SUM(D5:W5)</f>
        <v>0</v>
      </c>
    </row>
    <row r="6" spans="2:24" s="237" customFormat="1" ht="15.95" customHeight="1" x14ac:dyDescent="0.15">
      <c r="B6" s="704"/>
      <c r="C6" s="241" t="s">
        <v>101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>
        <f t="shared" si="0"/>
        <v>0</v>
      </c>
    </row>
    <row r="7" spans="2:24" s="237" customFormat="1" ht="15.95" customHeight="1" x14ac:dyDescent="0.15">
      <c r="B7" s="716"/>
      <c r="C7" s="238" t="s">
        <v>102</v>
      </c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6">
        <f t="shared" si="0"/>
        <v>0</v>
      </c>
    </row>
    <row r="8" spans="2:24" s="237" customFormat="1" ht="15.95" customHeight="1" x14ac:dyDescent="0.15">
      <c r="B8" s="717"/>
      <c r="C8" s="241" t="s">
        <v>101</v>
      </c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8">
        <f t="shared" si="0"/>
        <v>0</v>
      </c>
    </row>
    <row r="9" spans="2:24" s="237" customFormat="1" ht="15.95" customHeight="1" x14ac:dyDescent="0.15">
      <c r="B9" s="716"/>
      <c r="C9" s="238" t="s">
        <v>102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6">
        <f t="shared" si="0"/>
        <v>0</v>
      </c>
    </row>
    <row r="10" spans="2:24" s="237" customFormat="1" ht="15.95" customHeight="1" x14ac:dyDescent="0.15">
      <c r="B10" s="717"/>
      <c r="C10" s="241" t="s">
        <v>101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8">
        <f t="shared" si="0"/>
        <v>0</v>
      </c>
    </row>
    <row r="11" spans="2:24" s="237" customFormat="1" ht="15.95" customHeight="1" x14ac:dyDescent="0.15">
      <c r="B11" s="703"/>
      <c r="C11" s="238" t="s">
        <v>102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6">
        <f t="shared" si="0"/>
        <v>0</v>
      </c>
    </row>
    <row r="12" spans="2:24" s="237" customFormat="1" ht="15.95" customHeight="1" x14ac:dyDescent="0.15">
      <c r="B12" s="704"/>
      <c r="C12" s="241" t="s">
        <v>101</v>
      </c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8">
        <f t="shared" si="0"/>
        <v>0</v>
      </c>
    </row>
    <row r="13" spans="2:24" s="237" customFormat="1" ht="15.95" customHeight="1" x14ac:dyDescent="0.15">
      <c r="B13" s="703"/>
      <c r="C13" s="238" t="s">
        <v>102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6">
        <f t="shared" si="0"/>
        <v>0</v>
      </c>
    </row>
    <row r="14" spans="2:24" s="237" customFormat="1" ht="15.95" customHeight="1" x14ac:dyDescent="0.15">
      <c r="B14" s="704"/>
      <c r="C14" s="241" t="s">
        <v>101</v>
      </c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8">
        <f t="shared" si="0"/>
        <v>0</v>
      </c>
    </row>
    <row r="15" spans="2:24" s="237" customFormat="1" ht="15.95" customHeight="1" x14ac:dyDescent="0.15">
      <c r="B15" s="703"/>
      <c r="C15" s="238" t="s">
        <v>102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6">
        <f t="shared" si="0"/>
        <v>0</v>
      </c>
    </row>
    <row r="16" spans="2:24" s="237" customFormat="1" ht="15.95" customHeight="1" x14ac:dyDescent="0.15">
      <c r="B16" s="704"/>
      <c r="C16" s="241" t="s">
        <v>101</v>
      </c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8">
        <f t="shared" si="0"/>
        <v>0</v>
      </c>
    </row>
    <row r="17" spans="2:24" s="237" customFormat="1" ht="15.95" customHeight="1" x14ac:dyDescent="0.15">
      <c r="B17" s="703"/>
      <c r="C17" s="238" t="s">
        <v>102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6">
        <f t="shared" si="0"/>
        <v>0</v>
      </c>
    </row>
    <row r="18" spans="2:24" s="237" customFormat="1" ht="15.95" customHeight="1" x14ac:dyDescent="0.15">
      <c r="B18" s="704"/>
      <c r="C18" s="241" t="s">
        <v>101</v>
      </c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8">
        <f t="shared" si="0"/>
        <v>0</v>
      </c>
    </row>
    <row r="19" spans="2:24" s="237" customFormat="1" ht="15.95" customHeight="1" x14ac:dyDescent="0.15">
      <c r="B19" s="703"/>
      <c r="C19" s="238" t="s">
        <v>102</v>
      </c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>
        <f t="shared" si="0"/>
        <v>0</v>
      </c>
    </row>
    <row r="20" spans="2:24" s="237" customFormat="1" ht="15.95" customHeight="1" x14ac:dyDescent="0.15">
      <c r="B20" s="704"/>
      <c r="C20" s="241" t="s">
        <v>101</v>
      </c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8">
        <f t="shared" si="0"/>
        <v>0</v>
      </c>
    </row>
    <row r="21" spans="2:24" s="237" customFormat="1" ht="15.95" customHeight="1" x14ac:dyDescent="0.15">
      <c r="B21" s="703"/>
      <c r="C21" s="238" t="s">
        <v>102</v>
      </c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6">
        <f t="shared" si="0"/>
        <v>0</v>
      </c>
    </row>
    <row r="22" spans="2:24" s="237" customFormat="1" ht="15.95" customHeight="1" x14ac:dyDescent="0.15">
      <c r="B22" s="704"/>
      <c r="C22" s="241" t="s">
        <v>101</v>
      </c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8">
        <f t="shared" si="0"/>
        <v>0</v>
      </c>
    </row>
    <row r="23" spans="2:24" s="237" customFormat="1" ht="15.95" customHeight="1" x14ac:dyDescent="0.15">
      <c r="B23" s="703"/>
      <c r="C23" s="238" t="s">
        <v>102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6">
        <f t="shared" si="0"/>
        <v>0</v>
      </c>
    </row>
    <row r="24" spans="2:24" s="237" customFormat="1" ht="15.95" customHeight="1" x14ac:dyDescent="0.15">
      <c r="B24" s="704"/>
      <c r="C24" s="241" t="s">
        <v>101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8">
        <f t="shared" si="0"/>
        <v>0</v>
      </c>
    </row>
    <row r="25" spans="2:24" s="237" customFormat="1" ht="15.95" customHeight="1" x14ac:dyDescent="0.15">
      <c r="B25" s="703"/>
      <c r="C25" s="238" t="s">
        <v>102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6">
        <f t="shared" si="0"/>
        <v>0</v>
      </c>
    </row>
    <row r="26" spans="2:24" s="237" customFormat="1" ht="15.95" customHeight="1" x14ac:dyDescent="0.15">
      <c r="B26" s="704"/>
      <c r="C26" s="241" t="s">
        <v>101</v>
      </c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8">
        <f t="shared" si="0"/>
        <v>0</v>
      </c>
    </row>
    <row r="27" spans="2:24" s="237" customFormat="1" ht="15.95" customHeight="1" x14ac:dyDescent="0.15">
      <c r="B27" s="703"/>
      <c r="C27" s="238" t="s">
        <v>102</v>
      </c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6">
        <f t="shared" si="0"/>
        <v>0</v>
      </c>
    </row>
    <row r="28" spans="2:24" s="237" customFormat="1" ht="15.95" customHeight="1" x14ac:dyDescent="0.15">
      <c r="B28" s="704"/>
      <c r="C28" s="241" t="s">
        <v>101</v>
      </c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8">
        <f t="shared" si="0"/>
        <v>0</v>
      </c>
    </row>
    <row r="29" spans="2:24" s="237" customFormat="1" ht="15" customHeight="1" x14ac:dyDescent="0.15">
      <c r="B29" s="703"/>
      <c r="C29" s="238" t="s">
        <v>102</v>
      </c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6">
        <f t="shared" si="0"/>
        <v>0</v>
      </c>
    </row>
    <row r="30" spans="2:24" s="237" customFormat="1" ht="15" customHeight="1" x14ac:dyDescent="0.15">
      <c r="B30" s="704"/>
      <c r="C30" s="241" t="s">
        <v>101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78">
        <f t="shared" si="0"/>
        <v>0</v>
      </c>
    </row>
    <row r="31" spans="2:24" s="237" customFormat="1" ht="15.95" customHeight="1" x14ac:dyDescent="0.15">
      <c r="B31" s="703"/>
      <c r="C31" s="238" t="s">
        <v>102</v>
      </c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6">
        <f t="shared" si="0"/>
        <v>0</v>
      </c>
    </row>
    <row r="32" spans="2:24" s="237" customFormat="1" ht="15.95" customHeight="1" x14ac:dyDescent="0.15">
      <c r="B32" s="704"/>
      <c r="C32" s="241" t="s">
        <v>101</v>
      </c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8">
        <f t="shared" si="0"/>
        <v>0</v>
      </c>
    </row>
    <row r="33" spans="2:24" s="237" customFormat="1" ht="15.95" customHeight="1" x14ac:dyDescent="0.15">
      <c r="B33" s="703"/>
      <c r="C33" s="238" t="s">
        <v>102</v>
      </c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6">
        <f t="shared" si="0"/>
        <v>0</v>
      </c>
    </row>
    <row r="34" spans="2:24" s="237" customFormat="1" ht="15.95" customHeight="1" x14ac:dyDescent="0.15">
      <c r="B34" s="704"/>
      <c r="C34" s="241" t="s">
        <v>101</v>
      </c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8">
        <f t="shared" si="0"/>
        <v>0</v>
      </c>
    </row>
    <row r="35" spans="2:24" s="237" customFormat="1" ht="15.95" customHeight="1" x14ac:dyDescent="0.15">
      <c r="B35" s="703"/>
      <c r="C35" s="238" t="s">
        <v>102</v>
      </c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6">
        <f t="shared" si="0"/>
        <v>0</v>
      </c>
    </row>
    <row r="36" spans="2:24" s="237" customFormat="1" ht="15.95" customHeight="1" x14ac:dyDescent="0.15">
      <c r="B36" s="704"/>
      <c r="C36" s="241" t="s">
        <v>101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8">
        <f t="shared" si="0"/>
        <v>0</v>
      </c>
    </row>
    <row r="37" spans="2:24" s="237" customFormat="1" ht="15.95" customHeight="1" x14ac:dyDescent="0.15">
      <c r="B37" s="703"/>
      <c r="C37" s="238" t="s">
        <v>102</v>
      </c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6">
        <f t="shared" si="0"/>
        <v>0</v>
      </c>
    </row>
    <row r="38" spans="2:24" s="237" customFormat="1" ht="15.95" customHeight="1" x14ac:dyDescent="0.15">
      <c r="B38" s="704"/>
      <c r="C38" s="241" t="s">
        <v>101</v>
      </c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8">
        <f t="shared" si="0"/>
        <v>0</v>
      </c>
    </row>
    <row r="39" spans="2:24" s="237" customFormat="1" ht="15.95" customHeight="1" x14ac:dyDescent="0.15">
      <c r="B39" s="703"/>
      <c r="C39" s="238" t="s">
        <v>102</v>
      </c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6">
        <f t="shared" si="0"/>
        <v>0</v>
      </c>
    </row>
    <row r="40" spans="2:24" s="237" customFormat="1" ht="15.95" customHeight="1" x14ac:dyDescent="0.15">
      <c r="B40" s="704"/>
      <c r="C40" s="241" t="s">
        <v>101</v>
      </c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8">
        <f t="shared" si="0"/>
        <v>0</v>
      </c>
    </row>
    <row r="41" spans="2:24" s="237" customFormat="1" ht="15.95" customHeight="1" x14ac:dyDescent="0.15">
      <c r="B41" s="703"/>
      <c r="C41" s="238" t="s">
        <v>102</v>
      </c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6">
        <f t="shared" si="0"/>
        <v>0</v>
      </c>
    </row>
    <row r="42" spans="2:24" s="237" customFormat="1" ht="15.95" customHeight="1" x14ac:dyDescent="0.15">
      <c r="B42" s="704"/>
      <c r="C42" s="241" t="s">
        <v>101</v>
      </c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8">
        <f t="shared" si="0"/>
        <v>0</v>
      </c>
    </row>
    <row r="43" spans="2:24" s="237" customFormat="1" ht="15.95" customHeight="1" x14ac:dyDescent="0.15">
      <c r="B43" s="703"/>
      <c r="C43" s="238" t="s">
        <v>102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6">
        <f t="shared" si="0"/>
        <v>0</v>
      </c>
    </row>
    <row r="44" spans="2:24" s="237" customFormat="1" ht="15.95" customHeight="1" x14ac:dyDescent="0.15">
      <c r="B44" s="704"/>
      <c r="C44" s="241" t="s">
        <v>101</v>
      </c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8">
        <f t="shared" si="0"/>
        <v>0</v>
      </c>
    </row>
    <row r="45" spans="2:24" s="237" customFormat="1" ht="15.95" customHeight="1" x14ac:dyDescent="0.15">
      <c r="B45" s="703"/>
      <c r="C45" s="238" t="s">
        <v>102</v>
      </c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6">
        <f t="shared" si="0"/>
        <v>0</v>
      </c>
    </row>
    <row r="46" spans="2:24" s="237" customFormat="1" ht="15.95" customHeight="1" x14ac:dyDescent="0.15">
      <c r="B46" s="704"/>
      <c r="C46" s="241" t="s">
        <v>101</v>
      </c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8">
        <f t="shared" si="0"/>
        <v>0</v>
      </c>
    </row>
    <row r="47" spans="2:24" s="237" customFormat="1" ht="15.95" customHeight="1" x14ac:dyDescent="0.15">
      <c r="B47" s="703"/>
      <c r="C47" s="238" t="s">
        <v>102</v>
      </c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6">
        <f t="shared" si="0"/>
        <v>0</v>
      </c>
    </row>
    <row r="48" spans="2:24" s="237" customFormat="1" ht="15.95" customHeight="1" x14ac:dyDescent="0.15">
      <c r="B48" s="704"/>
      <c r="C48" s="241" t="s">
        <v>101</v>
      </c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8">
        <f t="shared" si="0"/>
        <v>0</v>
      </c>
    </row>
    <row r="49" spans="2:24" s="237" customFormat="1" ht="15.95" customHeight="1" x14ac:dyDescent="0.15">
      <c r="B49" s="703"/>
      <c r="C49" s="238" t="s">
        <v>102</v>
      </c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6">
        <f t="shared" si="0"/>
        <v>0</v>
      </c>
    </row>
    <row r="50" spans="2:24" s="237" customFormat="1" ht="15.95" customHeight="1" x14ac:dyDescent="0.15">
      <c r="B50" s="704"/>
      <c r="C50" s="241" t="s">
        <v>101</v>
      </c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8">
        <f t="shared" si="0"/>
        <v>0</v>
      </c>
    </row>
    <row r="51" spans="2:24" s="237" customFormat="1" ht="20.100000000000001" customHeight="1" x14ac:dyDescent="0.15">
      <c r="B51" s="705" t="s">
        <v>100</v>
      </c>
      <c r="C51" s="706"/>
      <c r="D51" s="279">
        <f t="shared" ref="D51:V51" si="1">SUM(D6+D8+D10+D12+D14+D16+D18+D20+D22+D24+D26+D28+D30+D32+D34+D36+D38+D40+D42+D44+D46+D48+D50)</f>
        <v>0</v>
      </c>
      <c r="E51" s="279">
        <f t="shared" si="1"/>
        <v>0</v>
      </c>
      <c r="F51" s="279">
        <f t="shared" si="1"/>
        <v>0</v>
      </c>
      <c r="G51" s="279">
        <f t="shared" si="1"/>
        <v>0</v>
      </c>
      <c r="H51" s="279">
        <f t="shared" si="1"/>
        <v>0</v>
      </c>
      <c r="I51" s="279">
        <f t="shared" si="1"/>
        <v>0</v>
      </c>
      <c r="J51" s="279">
        <f t="shared" si="1"/>
        <v>0</v>
      </c>
      <c r="K51" s="279">
        <f t="shared" si="1"/>
        <v>0</v>
      </c>
      <c r="L51" s="279">
        <f t="shared" si="1"/>
        <v>0</v>
      </c>
      <c r="M51" s="279">
        <f t="shared" si="1"/>
        <v>0</v>
      </c>
      <c r="N51" s="279">
        <f t="shared" si="1"/>
        <v>0</v>
      </c>
      <c r="O51" s="279">
        <f t="shared" si="1"/>
        <v>0</v>
      </c>
      <c r="P51" s="279">
        <f t="shared" si="1"/>
        <v>0</v>
      </c>
      <c r="Q51" s="279">
        <f t="shared" si="1"/>
        <v>0</v>
      </c>
      <c r="R51" s="279">
        <f t="shared" si="1"/>
        <v>0</v>
      </c>
      <c r="S51" s="279">
        <f t="shared" si="1"/>
        <v>0</v>
      </c>
      <c r="T51" s="279">
        <f t="shared" si="1"/>
        <v>0</v>
      </c>
      <c r="U51" s="279">
        <f t="shared" si="1"/>
        <v>0</v>
      </c>
      <c r="V51" s="279">
        <f t="shared" si="1"/>
        <v>0</v>
      </c>
      <c r="W51" s="279">
        <f t="shared" ref="W51" si="2">SUM(W6+W8+W10+W12+W14+W16+W18+W20+W22+W24+W26+W28+W30+W32+W34+W36+W38+W40+W42+W44+W46+W48+W50)</f>
        <v>0</v>
      </c>
      <c r="X51" s="547">
        <f>SUM(X6+X8+X10+X12+X14+X16+X18+X20+X22+X24+X26+X28+X30+X32+X34+X36+X38+X40+X42+X44+X46+X48+X50)</f>
        <v>0</v>
      </c>
    </row>
    <row r="52" spans="2:24" s="237" customFormat="1" ht="15.95" customHeight="1" x14ac:dyDescent="0.15">
      <c r="B52" s="246"/>
      <c r="C52" s="247"/>
      <c r="D52" s="248"/>
      <c r="E52" s="248"/>
      <c r="F52" s="248"/>
    </row>
    <row r="53" spans="2:24" s="237" customFormat="1" ht="15.95" customHeight="1" x14ac:dyDescent="0.15">
      <c r="B53" s="85" t="s">
        <v>78</v>
      </c>
      <c r="C53" s="247"/>
      <c r="D53" s="248"/>
      <c r="E53" s="248"/>
      <c r="F53" s="248"/>
    </row>
    <row r="54" spans="2:24" s="237" customFormat="1" ht="15.95" customHeight="1" x14ac:dyDescent="0.15">
      <c r="B54" s="280"/>
      <c r="C54" s="250" t="s">
        <v>77</v>
      </c>
      <c r="D54" s="251">
        <v>12</v>
      </c>
      <c r="E54" s="252">
        <v>12</v>
      </c>
      <c r="F54" s="252">
        <v>12</v>
      </c>
      <c r="G54" s="252">
        <v>12</v>
      </c>
      <c r="H54" s="252">
        <v>12</v>
      </c>
      <c r="I54" s="252">
        <v>12</v>
      </c>
      <c r="J54" s="252">
        <v>12</v>
      </c>
      <c r="K54" s="252">
        <v>12</v>
      </c>
      <c r="L54" s="252">
        <v>12</v>
      </c>
      <c r="M54" s="252">
        <v>12</v>
      </c>
      <c r="N54" s="252">
        <v>12</v>
      </c>
      <c r="O54" s="252">
        <v>12</v>
      </c>
      <c r="P54" s="252">
        <v>12</v>
      </c>
      <c r="Q54" s="252">
        <v>12</v>
      </c>
      <c r="R54" s="252">
        <v>12</v>
      </c>
      <c r="S54" s="252">
        <v>12</v>
      </c>
      <c r="T54" s="252">
        <v>12</v>
      </c>
      <c r="U54" s="252">
        <v>12</v>
      </c>
      <c r="V54" s="252">
        <v>12</v>
      </c>
      <c r="W54" s="252">
        <v>12</v>
      </c>
      <c r="X54" s="254">
        <f>SUM(D54:W54)</f>
        <v>240</v>
      </c>
    </row>
    <row r="55" spans="2:24" s="237" customFormat="1" ht="15.95" customHeight="1" x14ac:dyDescent="0.15">
      <c r="B55" s="260" t="s">
        <v>96</v>
      </c>
      <c r="C55" s="261" t="s">
        <v>95</v>
      </c>
      <c r="D55" s="263">
        <f t="shared" ref="D55:W55" si="3">$X56*D54</f>
        <v>0</v>
      </c>
      <c r="E55" s="264">
        <f t="shared" si="3"/>
        <v>0</v>
      </c>
      <c r="F55" s="264">
        <f t="shared" si="3"/>
        <v>0</v>
      </c>
      <c r="G55" s="264">
        <f t="shared" si="3"/>
        <v>0</v>
      </c>
      <c r="H55" s="264">
        <f t="shared" si="3"/>
        <v>0</v>
      </c>
      <c r="I55" s="264">
        <f t="shared" si="3"/>
        <v>0</v>
      </c>
      <c r="J55" s="264">
        <f t="shared" si="3"/>
        <v>0</v>
      </c>
      <c r="K55" s="264">
        <f t="shared" si="3"/>
        <v>0</v>
      </c>
      <c r="L55" s="264">
        <f t="shared" si="3"/>
        <v>0</v>
      </c>
      <c r="M55" s="264">
        <f t="shared" si="3"/>
        <v>0</v>
      </c>
      <c r="N55" s="264">
        <f t="shared" si="3"/>
        <v>0</v>
      </c>
      <c r="O55" s="264">
        <f t="shared" si="3"/>
        <v>0</v>
      </c>
      <c r="P55" s="264">
        <f t="shared" si="3"/>
        <v>0</v>
      </c>
      <c r="Q55" s="264">
        <f t="shared" si="3"/>
        <v>0</v>
      </c>
      <c r="R55" s="264">
        <f t="shared" si="3"/>
        <v>0</v>
      </c>
      <c r="S55" s="264">
        <f t="shared" si="3"/>
        <v>0</v>
      </c>
      <c r="T55" s="264">
        <f t="shared" si="3"/>
        <v>0</v>
      </c>
      <c r="U55" s="264">
        <f t="shared" si="3"/>
        <v>0</v>
      </c>
      <c r="V55" s="264">
        <f t="shared" si="3"/>
        <v>0</v>
      </c>
      <c r="W55" s="264">
        <f t="shared" si="3"/>
        <v>0</v>
      </c>
      <c r="X55" s="266">
        <f>SUM(D55:W55)</f>
        <v>0</v>
      </c>
    </row>
    <row r="56" spans="2:24" s="237" customFormat="1" ht="15.95" customHeight="1" x14ac:dyDescent="0.15">
      <c r="B56" s="267" t="s">
        <v>110</v>
      </c>
      <c r="C56" s="268" t="s">
        <v>94</v>
      </c>
      <c r="D56" s="281">
        <f t="shared" ref="D56:V56" si="4">D55/D54</f>
        <v>0</v>
      </c>
      <c r="E56" s="270">
        <f t="shared" si="4"/>
        <v>0</v>
      </c>
      <c r="F56" s="270">
        <f t="shared" si="4"/>
        <v>0</v>
      </c>
      <c r="G56" s="270">
        <f t="shared" si="4"/>
        <v>0</v>
      </c>
      <c r="H56" s="270">
        <f t="shared" si="4"/>
        <v>0</v>
      </c>
      <c r="I56" s="270">
        <f t="shared" si="4"/>
        <v>0</v>
      </c>
      <c r="J56" s="270">
        <f>J55/J54</f>
        <v>0</v>
      </c>
      <c r="K56" s="270">
        <f t="shared" si="4"/>
        <v>0</v>
      </c>
      <c r="L56" s="270">
        <f t="shared" si="4"/>
        <v>0</v>
      </c>
      <c r="M56" s="270">
        <f t="shared" si="4"/>
        <v>0</v>
      </c>
      <c r="N56" s="270">
        <f t="shared" si="4"/>
        <v>0</v>
      </c>
      <c r="O56" s="270">
        <f t="shared" si="4"/>
        <v>0</v>
      </c>
      <c r="P56" s="270">
        <f t="shared" si="4"/>
        <v>0</v>
      </c>
      <c r="Q56" s="270">
        <f t="shared" si="4"/>
        <v>0</v>
      </c>
      <c r="R56" s="270">
        <f t="shared" si="4"/>
        <v>0</v>
      </c>
      <c r="S56" s="270">
        <f t="shared" si="4"/>
        <v>0</v>
      </c>
      <c r="T56" s="270">
        <f t="shared" si="4"/>
        <v>0</v>
      </c>
      <c r="U56" s="270">
        <f t="shared" si="4"/>
        <v>0</v>
      </c>
      <c r="V56" s="270">
        <f t="shared" si="4"/>
        <v>0</v>
      </c>
      <c r="W56" s="270">
        <f t="shared" ref="W56" si="5">W55/W54</f>
        <v>0</v>
      </c>
      <c r="X56" s="272">
        <f>X51/233</f>
        <v>0</v>
      </c>
    </row>
    <row r="57" spans="2:24" s="237" customFormat="1" ht="15.95" customHeight="1" x14ac:dyDescent="0.15">
      <c r="B57" s="75" t="s">
        <v>188</v>
      </c>
      <c r="C57" s="282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</row>
    <row r="58" spans="2:24" s="237" customFormat="1" ht="15.95" customHeight="1" x14ac:dyDescent="0.15">
      <c r="B58" s="75" t="s">
        <v>194</v>
      </c>
      <c r="C58" s="247"/>
      <c r="D58" s="248"/>
      <c r="E58" s="248"/>
      <c r="F58" s="248"/>
    </row>
    <row r="59" spans="2:24" s="237" customFormat="1" ht="15.95" customHeight="1" x14ac:dyDescent="0.15">
      <c r="B59" s="75" t="s">
        <v>281</v>
      </c>
    </row>
    <row r="60" spans="2:24" s="237" customFormat="1" ht="15.95" customHeight="1" x14ac:dyDescent="0.15">
      <c r="B60" s="75" t="s">
        <v>195</v>
      </c>
    </row>
    <row r="61" spans="2:24" s="237" customFormat="1" ht="15.6" customHeight="1" x14ac:dyDescent="0.15">
      <c r="B61" s="75" t="s">
        <v>197</v>
      </c>
    </row>
    <row r="62" spans="2:24" s="237" customFormat="1" ht="30" customHeight="1" x14ac:dyDescent="0.15">
      <c r="B62" s="247"/>
      <c r="C62" s="247"/>
      <c r="D62" s="248"/>
      <c r="E62" s="248"/>
      <c r="F62" s="248"/>
    </row>
  </sheetData>
  <sheetProtection insertRows="0"/>
  <protectedRanges>
    <protectedRange sqref="A58:IQ60" name="範囲3_1"/>
    <protectedRange sqref="C29:W29 B5:W28 B31:W50" name="範囲1_1"/>
    <protectedRange sqref="B29 B30:W30" name="範囲1_2"/>
  </protectedRanges>
  <mergeCells count="28">
    <mergeCell ref="B23:B24"/>
    <mergeCell ref="B25:B26"/>
    <mergeCell ref="B27:B28"/>
    <mergeCell ref="B1:X1"/>
    <mergeCell ref="B19:B20"/>
    <mergeCell ref="B21:B22"/>
    <mergeCell ref="X3:X4"/>
    <mergeCell ref="D3:W3"/>
    <mergeCell ref="B13:B14"/>
    <mergeCell ref="B3:C4"/>
    <mergeCell ref="B9:B10"/>
    <mergeCell ref="B15:B16"/>
    <mergeCell ref="B17:B18"/>
    <mergeCell ref="B5:B6"/>
    <mergeCell ref="B7:B8"/>
    <mergeCell ref="B11:B12"/>
    <mergeCell ref="B51:C51"/>
    <mergeCell ref="B29:B30"/>
    <mergeCell ref="B31:B32"/>
    <mergeCell ref="B45:B46"/>
    <mergeCell ref="B47:B48"/>
    <mergeCell ref="B49:B50"/>
    <mergeCell ref="B39:B40"/>
    <mergeCell ref="B41:B42"/>
    <mergeCell ref="B43:B44"/>
    <mergeCell ref="B33:B34"/>
    <mergeCell ref="B35:B36"/>
    <mergeCell ref="B37:B38"/>
  </mergeCells>
  <phoneticPr fontId="2"/>
  <printOptions horizontalCentered="1"/>
  <pageMargins left="0.70866141732283472" right="0.70866141732283472" top="0.98425196850393704" bottom="0.59055118110236227" header="0.51181102362204722" footer="0.31496062992125984"/>
  <pageSetup paperSize="8" scale="75" orientation="landscape" r:id="rId1"/>
  <headerFooter>
    <oddHeader>&amp;R&amp;"BIZ UDゴシック,標準"（仮称）福井市新ごみ処理施設整備・運営事業に係る提案書類(&amp;A)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様式リスト</vt:lpstr>
      <vt:lpstr>様式7-1</vt:lpstr>
      <vt:lpstr>様式7-2</vt:lpstr>
      <vt:lpstr>様式7-3</vt:lpstr>
      <vt:lpstr>様式7-4</vt:lpstr>
      <vt:lpstr>様式7-5</vt:lpstr>
      <vt:lpstr>様式7-6-1</vt:lpstr>
      <vt:lpstr>様式7-6-2</vt:lpstr>
      <vt:lpstr>様式7-7</vt:lpstr>
      <vt:lpstr>様式7-8</vt:lpstr>
      <vt:lpstr>様式7-9</vt:lpstr>
      <vt:lpstr>様式7-10</vt:lpstr>
      <vt:lpstr>様式7-11-1</vt:lpstr>
      <vt:lpstr>様式7-11-2</vt:lpstr>
      <vt:lpstr>'様式7-1'!Print_Area</vt:lpstr>
      <vt:lpstr>'様式7-10'!Print_Area</vt:lpstr>
      <vt:lpstr>'様式7-11-1'!Print_Area</vt:lpstr>
      <vt:lpstr>'様式7-11-2'!Print_Area</vt:lpstr>
      <vt:lpstr>'様式7-2'!Print_Area</vt:lpstr>
      <vt:lpstr>'様式7-3'!Print_Area</vt:lpstr>
      <vt:lpstr>'様式7-4'!Print_Area</vt:lpstr>
      <vt:lpstr>'様式7-5'!Print_Area</vt:lpstr>
      <vt:lpstr>'様式7-6-1'!Print_Area</vt:lpstr>
      <vt:lpstr>'様式7-6-2'!Print_Area</vt:lpstr>
      <vt:lpstr>'様式7-7'!Print_Area</vt:lpstr>
      <vt:lpstr>'様式7-8'!Print_Area</vt:lpstr>
      <vt:lpstr>'様式7-9'!Print_Area</vt:lpstr>
      <vt:lpstr>様式リスト!Print_Area</vt:lpstr>
      <vt:lpstr>'様式7-8'!Print_Titles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2019-07-30T08:28:43Z</dcterms:created>
  <dcterms:modified xsi:type="dcterms:W3CDTF">2021-06-30T02:58:12Z</dcterms:modified>
</cp:coreProperties>
</file>