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filterPrivacy="1" defaultThemeVersion="124226"/>
  <xr:revisionPtr revIDLastSave="0" documentId="8_{B6353609-2036-44C4-8D0B-E079D76B06A5}" xr6:coauthVersionLast="47" xr6:coauthVersionMax="47" xr10:uidLastSave="{00000000-0000-0000-0000-000000000000}"/>
  <workbookProtection workbookAlgorithmName="SHA-512" workbookHashValue="tJuJLXcM769pVRIR2W7Ey8QMc8XzgDwlNCJG7IrKVaU6KQkTK46N3G4Po8BrT3UhOmKi4Q1sJsnOpJRw7wD0SQ==" workbookSaltValue="KfTwY1/MArHAt5/mk7TTRQ==" workbookSpinCount="100000" lockStructure="1"/>
  <bookViews>
    <workbookView xWindow="-120" yWindow="-120" windowWidth="20730" windowHeight="11160" xr2:uid="{00000000-000D-0000-FFFF-FFFF00000000}"/>
  </bookViews>
  <sheets>
    <sheet name="業者カード" sheetId="13" r:id="rId1"/>
    <sheet name="資格一覧" sheetId="23" state="hidden" r:id="rId2"/>
    <sheet name="技術者名簿" sheetId="25" state="hidden" r:id="rId3"/>
    <sheet name="Inputval" sheetId="21" state="hidden" r:id="rId4"/>
    <sheet name="InputvalEng" sheetId="24" state="hidden" r:id="rId5"/>
  </sheets>
  <definedNames>
    <definedName name="_xlnm.Print_Area" localSheetId="0">業者カード!$A$1:$AG$123</definedName>
    <definedName name="_xlnm.Print_Titles" localSheetId="2">技術者名簿!$1:$7</definedName>
    <definedName name="許可の区分" localSheetId="2">#REF!</definedName>
    <definedName name="許可の区分">#REF!</definedName>
    <definedName name="届出区分" localSheetId="2">#REF!</definedName>
    <definedName name="届出区分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4" i="24" l="1"/>
  <c r="O34" i="24"/>
  <c r="N34" i="24"/>
  <c r="M34" i="24"/>
  <c r="L34" i="24"/>
  <c r="K34" i="24"/>
  <c r="J34" i="24"/>
  <c r="I34" i="24"/>
  <c r="H34" i="24"/>
  <c r="G34" i="24"/>
  <c r="F34" i="24"/>
  <c r="P33" i="24"/>
  <c r="O33" i="24"/>
  <c r="N33" i="24"/>
  <c r="M33" i="24"/>
  <c r="L33" i="24"/>
  <c r="K33" i="24"/>
  <c r="J33" i="24"/>
  <c r="I33" i="24"/>
  <c r="H33" i="24"/>
  <c r="G33" i="24"/>
  <c r="F33" i="24"/>
  <c r="P32" i="24"/>
  <c r="O32" i="24"/>
  <c r="N32" i="24"/>
  <c r="M32" i="24"/>
  <c r="L32" i="24"/>
  <c r="K32" i="24"/>
  <c r="J32" i="24"/>
  <c r="I32" i="24"/>
  <c r="H32" i="24"/>
  <c r="G32" i="24"/>
  <c r="F32" i="24"/>
  <c r="P31" i="24"/>
  <c r="O31" i="24"/>
  <c r="N31" i="24"/>
  <c r="M31" i="24"/>
  <c r="L31" i="24"/>
  <c r="K31" i="24"/>
  <c r="J31" i="24"/>
  <c r="I31" i="24"/>
  <c r="H31" i="24"/>
  <c r="G31" i="24"/>
  <c r="F31" i="24"/>
  <c r="P30" i="24"/>
  <c r="O30" i="24"/>
  <c r="N30" i="24"/>
  <c r="M30" i="24"/>
  <c r="L30" i="24"/>
  <c r="K30" i="24"/>
  <c r="J30" i="24"/>
  <c r="I30" i="24"/>
  <c r="H30" i="24"/>
  <c r="G30" i="24"/>
  <c r="F30" i="24"/>
  <c r="P29" i="24"/>
  <c r="O29" i="24"/>
  <c r="N29" i="24"/>
  <c r="M29" i="24"/>
  <c r="L29" i="24"/>
  <c r="K29" i="24"/>
  <c r="J29" i="24"/>
  <c r="I29" i="24"/>
  <c r="H29" i="24"/>
  <c r="G29" i="24"/>
  <c r="F29" i="24"/>
  <c r="P28" i="24"/>
  <c r="O28" i="24"/>
  <c r="N28" i="24"/>
  <c r="M28" i="24"/>
  <c r="L28" i="24"/>
  <c r="K28" i="24"/>
  <c r="J28" i="24"/>
  <c r="I28" i="24"/>
  <c r="H28" i="24"/>
  <c r="G28" i="24"/>
  <c r="F28" i="24"/>
  <c r="P27" i="24"/>
  <c r="O27" i="24"/>
  <c r="N27" i="24"/>
  <c r="M27" i="24"/>
  <c r="L27" i="24"/>
  <c r="K27" i="24"/>
  <c r="J27" i="24"/>
  <c r="I27" i="24"/>
  <c r="H27" i="24"/>
  <c r="G27" i="24"/>
  <c r="F27" i="24"/>
  <c r="P26" i="24"/>
  <c r="O26" i="24"/>
  <c r="N26" i="24"/>
  <c r="M26" i="24"/>
  <c r="L26" i="24"/>
  <c r="K26" i="24"/>
  <c r="J26" i="24"/>
  <c r="I26" i="24"/>
  <c r="H26" i="24"/>
  <c r="G26" i="24"/>
  <c r="F26" i="24"/>
  <c r="P25" i="24"/>
  <c r="O25" i="24"/>
  <c r="N25" i="24"/>
  <c r="M25" i="24"/>
  <c r="L25" i="24"/>
  <c r="K25" i="24"/>
  <c r="J25" i="24"/>
  <c r="I25" i="24"/>
  <c r="H25" i="24"/>
  <c r="G25" i="24"/>
  <c r="F25" i="24"/>
  <c r="P24" i="24"/>
  <c r="O24" i="24"/>
  <c r="N24" i="24"/>
  <c r="M24" i="24"/>
  <c r="L24" i="24"/>
  <c r="K24" i="24"/>
  <c r="J24" i="24"/>
  <c r="I24" i="24"/>
  <c r="H24" i="24"/>
  <c r="G24" i="24"/>
  <c r="F24" i="24"/>
  <c r="P23" i="24"/>
  <c r="O23" i="24"/>
  <c r="N23" i="24"/>
  <c r="M23" i="24"/>
  <c r="L23" i="24"/>
  <c r="K23" i="24"/>
  <c r="J23" i="24"/>
  <c r="I23" i="24"/>
  <c r="H23" i="24"/>
  <c r="G23" i="24"/>
  <c r="F23" i="24"/>
  <c r="P22" i="24"/>
  <c r="O22" i="24"/>
  <c r="N22" i="24"/>
  <c r="M22" i="24"/>
  <c r="L22" i="24"/>
  <c r="K22" i="24"/>
  <c r="J22" i="24"/>
  <c r="I22" i="24"/>
  <c r="H22" i="24"/>
  <c r="G22" i="24"/>
  <c r="F22" i="24"/>
  <c r="P21" i="24"/>
  <c r="O21" i="24"/>
  <c r="N21" i="24"/>
  <c r="M21" i="24"/>
  <c r="L21" i="24"/>
  <c r="K21" i="24"/>
  <c r="J21" i="24"/>
  <c r="I21" i="24"/>
  <c r="H21" i="24"/>
  <c r="G21" i="24"/>
  <c r="F21" i="24"/>
  <c r="P20" i="24"/>
  <c r="O20" i="24"/>
  <c r="N20" i="24"/>
  <c r="M20" i="24"/>
  <c r="L20" i="24"/>
  <c r="K20" i="24"/>
  <c r="J20" i="24"/>
  <c r="I20" i="24"/>
  <c r="H20" i="24"/>
  <c r="G20" i="24"/>
  <c r="F20" i="24"/>
  <c r="P19" i="24"/>
  <c r="O19" i="24"/>
  <c r="N19" i="24"/>
  <c r="M19" i="24"/>
  <c r="L19" i="24"/>
  <c r="K19" i="24"/>
  <c r="J19" i="24"/>
  <c r="I19" i="24"/>
  <c r="H19" i="24"/>
  <c r="G19" i="24"/>
  <c r="F19" i="24"/>
  <c r="P18" i="24"/>
  <c r="O18" i="24"/>
  <c r="N18" i="24"/>
  <c r="M18" i="24"/>
  <c r="L18" i="24"/>
  <c r="K18" i="24"/>
  <c r="J18" i="24"/>
  <c r="I18" i="24"/>
  <c r="H18" i="24"/>
  <c r="G18" i="24"/>
  <c r="F18" i="24"/>
  <c r="P17" i="24"/>
  <c r="O17" i="24"/>
  <c r="N17" i="24"/>
  <c r="M17" i="24"/>
  <c r="L17" i="24"/>
  <c r="K17" i="24"/>
  <c r="J17" i="24"/>
  <c r="I17" i="24"/>
  <c r="H17" i="24"/>
  <c r="G17" i="24"/>
  <c r="F17" i="24"/>
  <c r="P16" i="24"/>
  <c r="O16" i="24"/>
  <c r="N16" i="24"/>
  <c r="M16" i="24"/>
  <c r="L16" i="24"/>
  <c r="K16" i="24"/>
  <c r="J16" i="24"/>
  <c r="I16" i="24"/>
  <c r="H16" i="24"/>
  <c r="G16" i="24"/>
  <c r="F16" i="24"/>
  <c r="P15" i="24"/>
  <c r="O15" i="24"/>
  <c r="N15" i="24"/>
  <c r="M15" i="24"/>
  <c r="L15" i="24"/>
  <c r="K15" i="24"/>
  <c r="J15" i="24"/>
  <c r="I15" i="24"/>
  <c r="H15" i="24"/>
  <c r="G15" i="24"/>
  <c r="F15" i="24"/>
  <c r="P14" i="24"/>
  <c r="O14" i="24"/>
  <c r="N14" i="24"/>
  <c r="M14" i="24"/>
  <c r="L14" i="24"/>
  <c r="K14" i="24"/>
  <c r="J14" i="24"/>
  <c r="I14" i="24"/>
  <c r="H14" i="24"/>
  <c r="G14" i="24"/>
  <c r="F14" i="24"/>
  <c r="P13" i="24"/>
  <c r="O13" i="24"/>
  <c r="N13" i="24"/>
  <c r="M13" i="24"/>
  <c r="L13" i="24"/>
  <c r="K13" i="24"/>
  <c r="J13" i="24"/>
  <c r="I13" i="24"/>
  <c r="H13" i="24"/>
  <c r="G13" i="24"/>
  <c r="F13" i="24"/>
  <c r="P12" i="24"/>
  <c r="O12" i="24"/>
  <c r="N12" i="24"/>
  <c r="M12" i="24"/>
  <c r="L12" i="24"/>
  <c r="K12" i="24"/>
  <c r="J12" i="24"/>
  <c r="I12" i="24"/>
  <c r="H12" i="24"/>
  <c r="G12" i="24"/>
  <c r="F12" i="24"/>
  <c r="P11" i="24"/>
  <c r="O11" i="24"/>
  <c r="N11" i="24"/>
  <c r="M11" i="24"/>
  <c r="L11" i="24"/>
  <c r="K11" i="24"/>
  <c r="J11" i="24"/>
  <c r="I11" i="24"/>
  <c r="H11" i="24"/>
  <c r="G11" i="24"/>
  <c r="F11" i="24"/>
  <c r="P10" i="24"/>
  <c r="O10" i="24"/>
  <c r="N10" i="24"/>
  <c r="M10" i="24"/>
  <c r="L10" i="24"/>
  <c r="K10" i="24"/>
  <c r="J10" i="24"/>
  <c r="I10" i="24"/>
  <c r="H10" i="24"/>
  <c r="G10" i="24"/>
  <c r="F10" i="24"/>
  <c r="P9" i="24"/>
  <c r="O9" i="24"/>
  <c r="N9" i="24"/>
  <c r="M9" i="24"/>
  <c r="L9" i="24"/>
  <c r="K9" i="24"/>
  <c r="J9" i="24"/>
  <c r="I9" i="24"/>
  <c r="H9" i="24"/>
  <c r="G9" i="24"/>
  <c r="F9" i="24"/>
  <c r="P8" i="24"/>
  <c r="O8" i="24"/>
  <c r="N8" i="24"/>
  <c r="M8" i="24"/>
  <c r="L8" i="24"/>
  <c r="K8" i="24"/>
  <c r="J8" i="24"/>
  <c r="I8" i="24"/>
  <c r="H8" i="24"/>
  <c r="G8" i="24"/>
  <c r="F8" i="24"/>
  <c r="P7" i="24"/>
  <c r="O7" i="24"/>
  <c r="N7" i="24"/>
  <c r="M7" i="24"/>
  <c r="L7" i="24"/>
  <c r="K7" i="24"/>
  <c r="J7" i="24"/>
  <c r="I7" i="24"/>
  <c r="H7" i="24"/>
  <c r="G7" i="24"/>
  <c r="F7" i="24"/>
  <c r="P6" i="24"/>
  <c r="O6" i="24"/>
  <c r="N6" i="24"/>
  <c r="M6" i="24"/>
  <c r="L6" i="24"/>
  <c r="K6" i="24"/>
  <c r="J6" i="24"/>
  <c r="I6" i="24"/>
  <c r="H6" i="24"/>
  <c r="G6" i="24"/>
  <c r="F6" i="24"/>
  <c r="P5" i="24"/>
  <c r="O5" i="24"/>
  <c r="N5" i="24"/>
  <c r="M5" i="24"/>
  <c r="L5" i="24"/>
  <c r="K5" i="24"/>
  <c r="J5" i="24"/>
  <c r="I5" i="24"/>
  <c r="H5" i="24"/>
  <c r="G5" i="24"/>
  <c r="F5" i="24"/>
  <c r="F108" i="21"/>
  <c r="F107" i="21"/>
  <c r="F106" i="21"/>
  <c r="F105" i="21"/>
  <c r="L102" i="21"/>
  <c r="K102" i="21"/>
  <c r="J102" i="21"/>
  <c r="I102" i="21"/>
  <c r="H102" i="21"/>
  <c r="G102" i="21"/>
  <c r="F102" i="21"/>
  <c r="E102" i="21"/>
  <c r="L101" i="21"/>
  <c r="K101" i="21"/>
  <c r="J101" i="21"/>
  <c r="I101" i="21"/>
  <c r="H101" i="21"/>
  <c r="G101" i="21"/>
  <c r="F101" i="21"/>
  <c r="E101" i="21"/>
  <c r="L100" i="21"/>
  <c r="K100" i="21"/>
  <c r="J100" i="21"/>
  <c r="I100" i="21"/>
  <c r="H100" i="21"/>
  <c r="G100" i="21"/>
  <c r="F100" i="21"/>
  <c r="E100" i="21"/>
  <c r="L99" i="21"/>
  <c r="K99" i="21"/>
  <c r="J99" i="21"/>
  <c r="I99" i="21"/>
  <c r="H99" i="21"/>
  <c r="G99" i="21"/>
  <c r="F99" i="21"/>
  <c r="E99" i="21"/>
  <c r="L98" i="21"/>
  <c r="K98" i="21"/>
  <c r="J98" i="21"/>
  <c r="I98" i="21"/>
  <c r="H98" i="21"/>
  <c r="G98" i="21"/>
  <c r="F98" i="21"/>
  <c r="E98" i="21"/>
  <c r="L97" i="21"/>
  <c r="K97" i="21"/>
  <c r="J97" i="21"/>
  <c r="I97" i="21"/>
  <c r="H97" i="21"/>
  <c r="G97" i="21"/>
  <c r="F97" i="21"/>
  <c r="E97" i="21"/>
  <c r="L96" i="21"/>
  <c r="K96" i="21"/>
  <c r="J96" i="21"/>
  <c r="I96" i="21"/>
  <c r="H96" i="21"/>
  <c r="G96" i="21"/>
  <c r="F96" i="21"/>
  <c r="E96" i="21"/>
  <c r="L95" i="21"/>
  <c r="K95" i="21"/>
  <c r="J95" i="21"/>
  <c r="I95" i="21"/>
  <c r="H95" i="21"/>
  <c r="G95" i="21"/>
  <c r="F95" i="21"/>
  <c r="E95" i="21"/>
  <c r="A95" i="21"/>
  <c r="L94" i="21"/>
  <c r="K94" i="21"/>
  <c r="J94" i="21"/>
  <c r="I94" i="21"/>
  <c r="H94" i="21"/>
  <c r="G94" i="21"/>
  <c r="F94" i="21"/>
  <c r="E94" i="21"/>
  <c r="A94" i="21"/>
  <c r="L93" i="21"/>
  <c r="K93" i="21"/>
  <c r="J93" i="21"/>
  <c r="I93" i="21"/>
  <c r="H93" i="21"/>
  <c r="G93" i="21"/>
  <c r="F93" i="21"/>
  <c r="E93" i="21"/>
  <c r="A93" i="21"/>
  <c r="L92" i="21"/>
  <c r="K92" i="21"/>
  <c r="J92" i="21"/>
  <c r="I92" i="21"/>
  <c r="H92" i="21"/>
  <c r="G92" i="21"/>
  <c r="F92" i="21"/>
  <c r="E92" i="21"/>
  <c r="L91" i="21"/>
  <c r="K91" i="21"/>
  <c r="J91" i="21"/>
  <c r="I91" i="21"/>
  <c r="H91" i="21"/>
  <c r="G91" i="21"/>
  <c r="F91" i="21"/>
  <c r="E91" i="21"/>
  <c r="L90" i="21"/>
  <c r="K90" i="21"/>
  <c r="J90" i="21"/>
  <c r="I90" i="21"/>
  <c r="H90" i="21"/>
  <c r="G90" i="21"/>
  <c r="F90" i="21"/>
  <c r="E90" i="21"/>
  <c r="L89" i="21"/>
  <c r="K89" i="21"/>
  <c r="J89" i="21"/>
  <c r="I89" i="21"/>
  <c r="H89" i="21"/>
  <c r="G89" i="21"/>
  <c r="F89" i="21"/>
  <c r="E89" i="21"/>
  <c r="L88" i="21"/>
  <c r="K88" i="21"/>
  <c r="J88" i="21"/>
  <c r="I88" i="21"/>
  <c r="H88" i="21"/>
  <c r="G88" i="21"/>
  <c r="F88" i="21"/>
  <c r="E88" i="21"/>
  <c r="L87" i="21"/>
  <c r="K87" i="21"/>
  <c r="J87" i="21"/>
  <c r="I87" i="21"/>
  <c r="H87" i="21"/>
  <c r="G87" i="21"/>
  <c r="F87" i="21"/>
  <c r="E87" i="21"/>
  <c r="L86" i="21"/>
  <c r="K86" i="21"/>
  <c r="J86" i="21"/>
  <c r="I86" i="21"/>
  <c r="H86" i="21"/>
  <c r="G86" i="21"/>
  <c r="F86" i="21"/>
  <c r="E86" i="21"/>
  <c r="L85" i="21"/>
  <c r="K85" i="21"/>
  <c r="J85" i="21"/>
  <c r="I85" i="21"/>
  <c r="H85" i="21"/>
  <c r="G85" i="21"/>
  <c r="F85" i="21"/>
  <c r="E85" i="21"/>
  <c r="L84" i="21"/>
  <c r="K84" i="21"/>
  <c r="J84" i="21"/>
  <c r="I84" i="21"/>
  <c r="H84" i="21"/>
  <c r="G84" i="21"/>
  <c r="F84" i="21"/>
  <c r="E84" i="21"/>
  <c r="L83" i="21"/>
  <c r="K83" i="21"/>
  <c r="J83" i="21"/>
  <c r="I83" i="21"/>
  <c r="H83" i="21"/>
  <c r="G83" i="21"/>
  <c r="F83" i="21"/>
  <c r="E83" i="21"/>
  <c r="L82" i="21"/>
  <c r="K82" i="21"/>
  <c r="J82" i="21"/>
  <c r="I82" i="21"/>
  <c r="H82" i="21"/>
  <c r="G82" i="21"/>
  <c r="F82" i="21"/>
  <c r="E82" i="21"/>
  <c r="L81" i="21"/>
  <c r="K81" i="21"/>
  <c r="J81" i="21"/>
  <c r="I81" i="21"/>
  <c r="H81" i="21"/>
  <c r="G81" i="21"/>
  <c r="F81" i="21"/>
  <c r="E81" i="21"/>
  <c r="L80" i="21"/>
  <c r="K80" i="21"/>
  <c r="J80" i="21"/>
  <c r="I80" i="21"/>
  <c r="H80" i="21"/>
  <c r="G80" i="21"/>
  <c r="F80" i="21"/>
  <c r="E80" i="21"/>
  <c r="L79" i="21"/>
  <c r="K79" i="21"/>
  <c r="J79" i="21"/>
  <c r="I79" i="21"/>
  <c r="H79" i="21"/>
  <c r="G79" i="21"/>
  <c r="F79" i="21"/>
  <c r="E79" i="21"/>
  <c r="L78" i="21"/>
  <c r="K78" i="21"/>
  <c r="J78" i="21"/>
  <c r="I78" i="21"/>
  <c r="H78" i="21"/>
  <c r="G78" i="21"/>
  <c r="F78" i="21"/>
  <c r="E78" i="21"/>
  <c r="L77" i="21"/>
  <c r="K77" i="21"/>
  <c r="J77" i="21"/>
  <c r="I77" i="21"/>
  <c r="H77" i="21"/>
  <c r="G77" i="21"/>
  <c r="F77" i="21"/>
  <c r="E77" i="21"/>
  <c r="L76" i="21"/>
  <c r="K76" i="21"/>
  <c r="J76" i="21"/>
  <c r="I76" i="21"/>
  <c r="H76" i="21"/>
  <c r="G76" i="21"/>
  <c r="F76" i="21"/>
  <c r="E76" i="21"/>
  <c r="L75" i="21"/>
  <c r="K75" i="21"/>
  <c r="J75" i="21"/>
  <c r="I75" i="21"/>
  <c r="H75" i="21"/>
  <c r="G75" i="21"/>
  <c r="F75" i="21"/>
  <c r="E75" i="21"/>
  <c r="L74" i="21"/>
  <c r="K74" i="21"/>
  <c r="J74" i="21"/>
  <c r="I74" i="21"/>
  <c r="H74" i="21"/>
  <c r="G74" i="21"/>
  <c r="F74" i="21"/>
  <c r="E74" i="21"/>
  <c r="L73" i="21"/>
  <c r="K73" i="21"/>
  <c r="J73" i="21"/>
  <c r="I73" i="21"/>
  <c r="H73" i="21"/>
  <c r="G73" i="21"/>
  <c r="F73" i="21"/>
  <c r="E73" i="21"/>
  <c r="L72" i="21"/>
  <c r="K72" i="21"/>
  <c r="J72" i="21"/>
  <c r="I72" i="21"/>
  <c r="H72" i="21"/>
  <c r="G72" i="21"/>
  <c r="F72" i="21"/>
  <c r="E72" i="21"/>
  <c r="A72" i="21"/>
  <c r="L71" i="21"/>
  <c r="K71" i="21"/>
  <c r="J71" i="21"/>
  <c r="I71" i="21"/>
  <c r="H71" i="21"/>
  <c r="G71" i="21"/>
  <c r="F71" i="21"/>
  <c r="L70" i="21"/>
  <c r="K70" i="21"/>
  <c r="J70" i="21"/>
  <c r="I70" i="21"/>
  <c r="H70" i="21"/>
  <c r="G70" i="21"/>
  <c r="F70" i="21"/>
  <c r="L69" i="21"/>
  <c r="K69" i="21"/>
  <c r="J69" i="21"/>
  <c r="I69" i="21"/>
  <c r="H69" i="21"/>
  <c r="G69" i="21"/>
  <c r="F69" i="21"/>
  <c r="A69" i="21"/>
  <c r="I64" i="21"/>
  <c r="H64" i="21"/>
  <c r="G64" i="21"/>
  <c r="F64" i="21"/>
  <c r="A64" i="21"/>
  <c r="I63" i="21"/>
  <c r="H63" i="21"/>
  <c r="G63" i="21"/>
  <c r="F63" i="21"/>
  <c r="A63" i="21"/>
  <c r="I62" i="21"/>
  <c r="H62" i="21"/>
  <c r="G62" i="21"/>
  <c r="F62" i="21"/>
  <c r="A62" i="21"/>
  <c r="I61" i="21"/>
  <c r="H61" i="21"/>
  <c r="G61" i="21"/>
  <c r="F61" i="21"/>
  <c r="A61" i="21"/>
  <c r="I60" i="21"/>
  <c r="H60" i="21"/>
  <c r="G60" i="21"/>
  <c r="F60" i="21"/>
  <c r="A60" i="21"/>
  <c r="F52" i="21"/>
  <c r="F51" i="21"/>
  <c r="F50" i="21"/>
  <c r="F49" i="21"/>
  <c r="F48" i="21"/>
  <c r="F47" i="21"/>
  <c r="F44" i="21"/>
  <c r="F43" i="21"/>
  <c r="F42" i="21"/>
  <c r="F41" i="21"/>
  <c r="F40" i="21"/>
  <c r="F37" i="21"/>
  <c r="F36" i="21"/>
  <c r="F35" i="21"/>
  <c r="F34" i="21"/>
  <c r="F33" i="21"/>
  <c r="F32" i="21"/>
  <c r="F31" i="21"/>
  <c r="F30" i="21"/>
  <c r="F29" i="21"/>
  <c r="F28" i="21"/>
  <c r="F25" i="21"/>
  <c r="F24" i="21"/>
  <c r="F23" i="21"/>
  <c r="F22" i="21"/>
  <c r="F21" i="21"/>
  <c r="F20" i="21"/>
  <c r="F19" i="21"/>
  <c r="F18" i="21"/>
  <c r="F17" i="21"/>
  <c r="F16" i="21"/>
  <c r="F15" i="21"/>
  <c r="F12" i="21"/>
  <c r="F11" i="21"/>
  <c r="G10" i="21"/>
  <c r="F10" i="21"/>
  <c r="G9" i="21"/>
  <c r="F9" i="21"/>
  <c r="F8" i="21"/>
  <c r="F5" i="21"/>
  <c r="F4" i="21"/>
  <c r="F3" i="21"/>
  <c r="F2" i="21"/>
  <c r="E127" i="25"/>
  <c r="E126" i="25"/>
  <c r="E125" i="25"/>
  <c r="E124" i="25"/>
  <c r="E123" i="25"/>
  <c r="E122" i="25"/>
  <c r="E121" i="25"/>
  <c r="E120" i="25"/>
  <c r="E119" i="25"/>
  <c r="E118" i="25"/>
  <c r="E117" i="25"/>
  <c r="E116" i="25"/>
  <c r="E115" i="25"/>
  <c r="E114" i="25"/>
  <c r="E113" i="25"/>
  <c r="E112" i="25"/>
  <c r="E111" i="25"/>
  <c r="E110" i="25"/>
  <c r="E109" i="25"/>
  <c r="E108" i="25"/>
  <c r="E107" i="25"/>
  <c r="E106" i="25"/>
  <c r="E105" i="25"/>
  <c r="E104" i="25"/>
  <c r="E103" i="25"/>
  <c r="E102" i="25"/>
  <c r="E101" i="25"/>
  <c r="E100" i="25"/>
  <c r="E99" i="25"/>
  <c r="E98" i="25"/>
  <c r="E97" i="25"/>
  <c r="E96" i="25"/>
  <c r="E95" i="25"/>
  <c r="E94" i="25"/>
  <c r="E93" i="25"/>
  <c r="E92" i="25"/>
  <c r="E91" i="25"/>
  <c r="E90" i="25"/>
  <c r="E89" i="25"/>
  <c r="E88" i="25"/>
  <c r="E87" i="25"/>
  <c r="E86" i="25"/>
  <c r="E85" i="25"/>
  <c r="E84" i="25"/>
  <c r="E83" i="25"/>
  <c r="E82" i="25"/>
  <c r="E81" i="25"/>
  <c r="E80" i="25"/>
  <c r="E79" i="25"/>
  <c r="E78" i="25"/>
  <c r="E77" i="25"/>
  <c r="E76" i="25"/>
  <c r="E75" i="25"/>
  <c r="E74" i="25"/>
  <c r="E73" i="25"/>
  <c r="E72" i="25"/>
  <c r="E71" i="25"/>
  <c r="E70" i="25"/>
  <c r="E69" i="25"/>
  <c r="E68" i="25"/>
  <c r="E67" i="25"/>
  <c r="E66" i="25"/>
  <c r="E65" i="25"/>
  <c r="E64" i="25"/>
  <c r="E63" i="25"/>
  <c r="E62" i="25"/>
  <c r="E61" i="25"/>
  <c r="E60" i="25"/>
  <c r="E59" i="25"/>
  <c r="E58" i="25"/>
  <c r="E57" i="25"/>
  <c r="E56" i="25"/>
  <c r="E55" i="25"/>
  <c r="E54" i="25"/>
  <c r="E53" i="25"/>
  <c r="E52" i="25"/>
  <c r="E51" i="25"/>
  <c r="E50" i="25"/>
  <c r="E49" i="25"/>
  <c r="E48" i="25"/>
  <c r="E47" i="25"/>
  <c r="E46" i="25"/>
  <c r="E45" i="25"/>
  <c r="E44" i="25"/>
  <c r="E43" i="25"/>
  <c r="E42" i="25"/>
  <c r="E41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I4" i="25"/>
  <c r="AJ120" i="13"/>
  <c r="AI120" i="13"/>
  <c r="AH120" i="13"/>
  <c r="AJ119" i="13"/>
  <c r="AI119" i="13"/>
  <c r="AH119" i="13"/>
  <c r="AJ118" i="13"/>
  <c r="AI118" i="13"/>
  <c r="AH118" i="13"/>
  <c r="AJ117" i="13"/>
  <c r="AI117" i="13"/>
  <c r="AH117" i="13"/>
  <c r="AJ116" i="13"/>
  <c r="AI116" i="13"/>
  <c r="AH116" i="13"/>
  <c r="AJ115" i="13"/>
  <c r="AI115" i="13"/>
  <c r="AH115" i="13"/>
  <c r="AJ114" i="13"/>
  <c r="AI114" i="13"/>
  <c r="AH114" i="13"/>
  <c r="AJ113" i="13"/>
  <c r="AI113" i="13"/>
  <c r="AH113" i="13"/>
  <c r="AJ106" i="13"/>
  <c r="AI106" i="13"/>
  <c r="AH106" i="13"/>
  <c r="AJ99" i="13"/>
  <c r="AI99" i="13"/>
  <c r="AH99" i="13"/>
  <c r="AJ92" i="13"/>
  <c r="AI92" i="13"/>
  <c r="AH92" i="13"/>
  <c r="AJ91" i="13"/>
  <c r="AI91" i="13"/>
  <c r="AH91" i="13"/>
  <c r="AJ90" i="13"/>
  <c r="AI90" i="13"/>
  <c r="AH90" i="13"/>
  <c r="AJ89" i="13"/>
  <c r="AI89" i="13"/>
  <c r="AH89" i="13"/>
  <c r="AJ88" i="13"/>
  <c r="AI88" i="13"/>
  <c r="AH88" i="13"/>
  <c r="AJ87" i="13"/>
  <c r="AI87" i="13"/>
  <c r="AH87" i="13"/>
  <c r="AJ86" i="13"/>
  <c r="AI86" i="13"/>
  <c r="AH86" i="13"/>
  <c r="AJ85" i="13"/>
  <c r="AI85" i="13"/>
  <c r="AH85" i="13"/>
  <c r="AJ84" i="13"/>
  <c r="AI84" i="13"/>
  <c r="AH84" i="13"/>
  <c r="AJ83" i="13"/>
  <c r="AI83" i="13"/>
  <c r="AH83" i="13"/>
  <c r="AJ82" i="13"/>
  <c r="AI82" i="13"/>
  <c r="AH82" i="13"/>
  <c r="AJ81" i="13"/>
  <c r="AI81" i="13"/>
  <c r="AH81" i="13"/>
  <c r="AJ80" i="13"/>
  <c r="AI80" i="13"/>
  <c r="AH80" i="13"/>
  <c r="AJ79" i="13"/>
  <c r="AI79" i="13"/>
  <c r="AH79" i="13"/>
  <c r="AJ78" i="13"/>
  <c r="AI78" i="13"/>
  <c r="AH78" i="13"/>
  <c r="AJ77" i="13"/>
  <c r="AI77" i="13"/>
  <c r="AH77" i="13"/>
  <c r="AJ76" i="13"/>
  <c r="AI76" i="13"/>
  <c r="AH76" i="13"/>
  <c r="AJ75" i="13"/>
  <c r="AI75" i="13"/>
  <c r="AH75" i="13"/>
  <c r="AJ74" i="13"/>
  <c r="AI74" i="13"/>
  <c r="AH74" i="13"/>
  <c r="AJ73" i="13"/>
  <c r="AI73" i="13"/>
  <c r="AH73" i="13"/>
  <c r="AJ72" i="13"/>
  <c r="AI72" i="13"/>
  <c r="AH72" i="13"/>
  <c r="AI65" i="13"/>
  <c r="AH65" i="13"/>
  <c r="AI64" i="13"/>
  <c r="AH64" i="13"/>
  <c r="AI63" i="13"/>
  <c r="AH63" i="13"/>
  <c r="AI43" i="13"/>
  <c r="AH43" i="13"/>
  <c r="AH33" i="13"/>
  <c r="AJ32" i="13"/>
  <c r="AI32" i="13"/>
  <c r="AH32" i="13"/>
  <c r="AU31" i="13"/>
  <c r="AH31" i="13"/>
  <c r="F31" i="13"/>
  <c r="AU30" i="13"/>
  <c r="AH30" i="13"/>
  <c r="F30" i="13"/>
  <c r="AH17" i="13"/>
  <c r="AJ16" i="13"/>
  <c r="AI16" i="13"/>
  <c r="AH16" i="13"/>
  <c r="AK15" i="13"/>
  <c r="AJ15" i="13"/>
  <c r="AI15" i="13"/>
  <c r="AH15" i="13"/>
  <c r="AH14" i="13"/>
  <c r="AI10" i="13"/>
  <c r="AH10" i="13"/>
  <c r="AH8" i="13"/>
  <c r="AK4" i="13"/>
  <c r="AI4" i="13"/>
  <c r="BQ1" i="13"/>
  <c r="AT1" i="13"/>
  <c r="E1" i="13"/>
</calcChain>
</file>

<file path=xl/sharedStrings.xml><?xml version="1.0" encoding="utf-8"?>
<sst xmlns="http://schemas.openxmlformats.org/spreadsheetml/2006/main" count="1261" uniqueCount="613">
  <si>
    <t>商号又は名称</t>
    <rPh sb="0" eb="2">
      <t>ショウゴウ</t>
    </rPh>
    <rPh sb="2" eb="3">
      <t>マタ</t>
    </rPh>
    <rPh sb="4" eb="6">
      <t>メイショウ</t>
    </rPh>
    <phoneticPr fontId="4"/>
  </si>
  <si>
    <t>所在地又は住所</t>
  </si>
  <si>
    <t>電話番号</t>
    <rPh sb="0" eb="2">
      <t>デンワ</t>
    </rPh>
    <rPh sb="2" eb="4">
      <t>バンゴウ</t>
    </rPh>
    <phoneticPr fontId="4"/>
  </si>
  <si>
    <t>従業員数</t>
    <rPh sb="0" eb="3">
      <t>ジュウギョウイン</t>
    </rPh>
    <rPh sb="3" eb="4">
      <t>スウ</t>
    </rPh>
    <phoneticPr fontId="4"/>
  </si>
  <si>
    <t>その他</t>
    <rPh sb="2" eb="3">
      <t>タ</t>
    </rPh>
    <phoneticPr fontId="4"/>
  </si>
  <si>
    <t>道路</t>
    <rPh sb="0" eb="2">
      <t>ドウロ</t>
    </rPh>
    <phoneticPr fontId="4"/>
  </si>
  <si>
    <t>鉄道</t>
    <rPh sb="0" eb="2">
      <t>テツドウ</t>
    </rPh>
    <phoneticPr fontId="4"/>
  </si>
  <si>
    <t>下水道</t>
    <rPh sb="0" eb="3">
      <t>ゲスイドウ</t>
    </rPh>
    <phoneticPr fontId="4"/>
  </si>
  <si>
    <t>農業土木</t>
    <rPh sb="0" eb="2">
      <t>ノウギョウ</t>
    </rPh>
    <rPh sb="2" eb="4">
      <t>ドボク</t>
    </rPh>
    <phoneticPr fontId="4"/>
  </si>
  <si>
    <t>森林土木</t>
    <rPh sb="0" eb="2">
      <t>シンリン</t>
    </rPh>
    <rPh sb="2" eb="4">
      <t>ドボク</t>
    </rPh>
    <phoneticPr fontId="4"/>
  </si>
  <si>
    <t>建設環境</t>
    <rPh sb="0" eb="2">
      <t>ケンセツ</t>
    </rPh>
    <rPh sb="2" eb="4">
      <t>カンキョウ</t>
    </rPh>
    <phoneticPr fontId="4"/>
  </si>
  <si>
    <t>港湾及び空港</t>
    <rPh sb="0" eb="2">
      <t>コウワン</t>
    </rPh>
    <rPh sb="2" eb="3">
      <t>オヨ</t>
    </rPh>
    <rPh sb="4" eb="6">
      <t>クウコウ</t>
    </rPh>
    <phoneticPr fontId="4"/>
  </si>
  <si>
    <t>電力土木</t>
    <rPh sb="0" eb="2">
      <t>デンリョク</t>
    </rPh>
    <rPh sb="2" eb="4">
      <t>ドボク</t>
    </rPh>
    <phoneticPr fontId="4"/>
  </si>
  <si>
    <t>造園</t>
    <rPh sb="0" eb="2">
      <t>ゾウエン</t>
    </rPh>
    <phoneticPr fontId="4"/>
  </si>
  <si>
    <t>都市計画及び地方計画</t>
    <rPh sb="0" eb="2">
      <t>トシ</t>
    </rPh>
    <rPh sb="2" eb="4">
      <t>ケイカク</t>
    </rPh>
    <rPh sb="4" eb="5">
      <t>オヨ</t>
    </rPh>
    <rPh sb="6" eb="8">
      <t>チホウ</t>
    </rPh>
    <rPh sb="8" eb="10">
      <t>ケイカク</t>
    </rPh>
    <phoneticPr fontId="4"/>
  </si>
  <si>
    <t>地質</t>
    <rPh sb="0" eb="2">
      <t>チシツ</t>
    </rPh>
    <phoneticPr fontId="4"/>
  </si>
  <si>
    <t>土質及び基礎</t>
    <rPh sb="0" eb="2">
      <t>ドシツ</t>
    </rPh>
    <rPh sb="2" eb="3">
      <t>オヨ</t>
    </rPh>
    <rPh sb="4" eb="6">
      <t>キソ</t>
    </rPh>
    <phoneticPr fontId="4"/>
  </si>
  <si>
    <t>水産土木</t>
    <rPh sb="0" eb="2">
      <t>スイサン</t>
    </rPh>
    <rPh sb="2" eb="4">
      <t>ドボク</t>
    </rPh>
    <phoneticPr fontId="4"/>
  </si>
  <si>
    <t>土地調査</t>
    <rPh sb="0" eb="2">
      <t>トチ</t>
    </rPh>
    <rPh sb="2" eb="4">
      <t>チョウサ</t>
    </rPh>
    <phoneticPr fontId="4"/>
  </si>
  <si>
    <t>土地評価</t>
    <rPh sb="0" eb="2">
      <t>トチ</t>
    </rPh>
    <rPh sb="2" eb="4">
      <t>ヒョウカ</t>
    </rPh>
    <phoneticPr fontId="4"/>
  </si>
  <si>
    <t>物件</t>
    <rPh sb="0" eb="2">
      <t>ブッケン</t>
    </rPh>
    <phoneticPr fontId="4"/>
  </si>
  <si>
    <t>機械工作物</t>
    <rPh sb="0" eb="2">
      <t>キカイ</t>
    </rPh>
    <rPh sb="2" eb="5">
      <t>コウサクブツ</t>
    </rPh>
    <phoneticPr fontId="4"/>
  </si>
  <si>
    <t>営業補償・特殊補償</t>
    <rPh sb="0" eb="2">
      <t>エイギョウ</t>
    </rPh>
    <rPh sb="2" eb="4">
      <t>ホショウ</t>
    </rPh>
    <rPh sb="5" eb="7">
      <t>トクシュ</t>
    </rPh>
    <rPh sb="7" eb="9">
      <t>ホショウ</t>
    </rPh>
    <phoneticPr fontId="4"/>
  </si>
  <si>
    <t>事業損失</t>
    <rPh sb="0" eb="2">
      <t>ジギョウ</t>
    </rPh>
    <rPh sb="2" eb="4">
      <t>ソンシツ</t>
    </rPh>
    <phoneticPr fontId="4"/>
  </si>
  <si>
    <t>補償関連</t>
    <rPh sb="0" eb="2">
      <t>ホショウ</t>
    </rPh>
    <rPh sb="2" eb="4">
      <t>カンレン</t>
    </rPh>
    <phoneticPr fontId="4"/>
  </si>
  <si>
    <t>技術士</t>
    <rPh sb="0" eb="3">
      <t>ギジュツシ</t>
    </rPh>
    <phoneticPr fontId="4"/>
  </si>
  <si>
    <t>廃棄物</t>
    <rPh sb="0" eb="3">
      <t>ハイキブツ</t>
    </rPh>
    <phoneticPr fontId="4"/>
  </si>
  <si>
    <t>機械</t>
    <rPh sb="0" eb="2">
      <t>キカイ</t>
    </rPh>
    <phoneticPr fontId="4"/>
  </si>
  <si>
    <t>電気電子</t>
    <rPh sb="0" eb="2">
      <t>デンキ</t>
    </rPh>
    <rPh sb="2" eb="4">
      <t>デンシ</t>
    </rPh>
    <phoneticPr fontId="4"/>
  </si>
  <si>
    <t>届出区分</t>
    <rPh sb="0" eb="2">
      <t>トドケデ</t>
    </rPh>
    <rPh sb="2" eb="4">
      <t>クブン</t>
    </rPh>
    <phoneticPr fontId="4"/>
  </si>
  <si>
    <t>役職</t>
    <rPh sb="0" eb="2">
      <t>ヤクショク</t>
    </rPh>
    <phoneticPr fontId="4"/>
  </si>
  <si>
    <t>氏名</t>
    <rPh sb="0" eb="2">
      <t>シメイ</t>
    </rPh>
    <phoneticPr fontId="4"/>
  </si>
  <si>
    <t>名称</t>
    <rPh sb="0" eb="2">
      <t>メイショウ</t>
    </rPh>
    <phoneticPr fontId="4"/>
  </si>
  <si>
    <t>記入日</t>
    <rPh sb="0" eb="2">
      <t>キニュウ</t>
    </rPh>
    <rPh sb="2" eb="3">
      <t>ビ</t>
    </rPh>
    <phoneticPr fontId="4"/>
  </si>
  <si>
    <t>フリガナ</t>
    <phoneticPr fontId="4"/>
  </si>
  <si>
    <t>〒</t>
    <phoneticPr fontId="4"/>
  </si>
  <si>
    <t>営業所（委任する場合は記入）</t>
    <rPh sb="0" eb="3">
      <t>エイギョウショ</t>
    </rPh>
    <rPh sb="4" eb="6">
      <t>イニン</t>
    </rPh>
    <rPh sb="8" eb="10">
      <t>バアイ</t>
    </rPh>
    <rPh sb="11" eb="13">
      <t>キニュウ</t>
    </rPh>
    <phoneticPr fontId="4"/>
  </si>
  <si>
    <t>メールアドレス</t>
    <phoneticPr fontId="4"/>
  </si>
  <si>
    <t>問い合わせ先</t>
    <rPh sb="0" eb="1">
      <t>ト</t>
    </rPh>
    <rPh sb="2" eb="3">
      <t>ア</t>
    </rPh>
    <rPh sb="5" eb="6">
      <t>サキ</t>
    </rPh>
    <phoneticPr fontId="4"/>
  </si>
  <si>
    <t>部署</t>
    <rPh sb="0" eb="2">
      <t>ブショ</t>
    </rPh>
    <phoneticPr fontId="4"/>
  </si>
  <si>
    <t>登録業種</t>
    <rPh sb="0" eb="2">
      <t>トウロク</t>
    </rPh>
    <rPh sb="2" eb="4">
      <t>ギョウシュ</t>
    </rPh>
    <phoneticPr fontId="4"/>
  </si>
  <si>
    <t>測量</t>
    <rPh sb="0" eb="2">
      <t>ソクリョウ</t>
    </rPh>
    <phoneticPr fontId="4"/>
  </si>
  <si>
    <t>種別</t>
  </si>
  <si>
    <t>測量一般</t>
    <rPh sb="0" eb="2">
      <t>ソクリョウ</t>
    </rPh>
    <rPh sb="2" eb="4">
      <t>イッパン</t>
    </rPh>
    <phoneticPr fontId="4"/>
  </si>
  <si>
    <t>地図の調製</t>
    <rPh sb="0" eb="2">
      <t>チズ</t>
    </rPh>
    <rPh sb="3" eb="5">
      <t>チョウセイ</t>
    </rPh>
    <phoneticPr fontId="4"/>
  </si>
  <si>
    <t>航空測量</t>
    <rPh sb="0" eb="2">
      <t>コウクウ</t>
    </rPh>
    <rPh sb="2" eb="4">
      <t>ソクリョウ</t>
    </rPh>
    <phoneticPr fontId="4"/>
  </si>
  <si>
    <t>登録</t>
    <rPh sb="0" eb="2">
      <t>トウロク</t>
    </rPh>
    <phoneticPr fontId="4"/>
  </si>
  <si>
    <t>RCCM</t>
    <phoneticPr fontId="4"/>
  </si>
  <si>
    <t>河川・砂防及び海岸</t>
    <rPh sb="0" eb="2">
      <t>カセン</t>
    </rPh>
    <rPh sb="3" eb="5">
      <t>サボウ</t>
    </rPh>
    <rPh sb="5" eb="6">
      <t>オヨ</t>
    </rPh>
    <rPh sb="7" eb="9">
      <t>カイガン</t>
    </rPh>
    <phoneticPr fontId="4"/>
  </si>
  <si>
    <t>上水道及び工業用水道</t>
    <rPh sb="0" eb="3">
      <t>ジョウスイドウ</t>
    </rPh>
    <rPh sb="3" eb="4">
      <t>オヨ</t>
    </rPh>
    <rPh sb="5" eb="7">
      <t>コウギョウ</t>
    </rPh>
    <rPh sb="7" eb="8">
      <t>ヨウ</t>
    </rPh>
    <rPh sb="8" eb="10">
      <t>スイドウ</t>
    </rPh>
    <phoneticPr fontId="4"/>
  </si>
  <si>
    <t>鋼構造物及びコンクリート</t>
    <rPh sb="0" eb="1">
      <t>コウ</t>
    </rPh>
    <rPh sb="1" eb="4">
      <t>コウゾウブツ</t>
    </rPh>
    <rPh sb="4" eb="5">
      <t>オヨ</t>
    </rPh>
    <phoneticPr fontId="4"/>
  </si>
  <si>
    <t>トンネル</t>
    <phoneticPr fontId="4"/>
  </si>
  <si>
    <t>施工計画・施工設備及び積算</t>
    <rPh sb="0" eb="2">
      <t>セコウ</t>
    </rPh>
    <rPh sb="2" eb="4">
      <t>ケイカク</t>
    </rPh>
    <rPh sb="5" eb="7">
      <t>セコウ</t>
    </rPh>
    <rPh sb="7" eb="9">
      <t>セツビ</t>
    </rPh>
    <rPh sb="9" eb="10">
      <t>オヨ</t>
    </rPh>
    <rPh sb="11" eb="13">
      <t>セキサン</t>
    </rPh>
    <phoneticPr fontId="4"/>
  </si>
  <si>
    <t>建築関係建設コンサルタント</t>
    <rPh sb="0" eb="2">
      <t>ケンチク</t>
    </rPh>
    <rPh sb="2" eb="4">
      <t>カンケイ</t>
    </rPh>
    <rPh sb="4" eb="6">
      <t>ケンセツ</t>
    </rPh>
    <phoneticPr fontId="4"/>
  </si>
  <si>
    <t>地質調査</t>
    <rPh sb="0" eb="2">
      <t>チシツ</t>
    </rPh>
    <rPh sb="2" eb="4">
      <t>チョウサ</t>
    </rPh>
    <phoneticPr fontId="4"/>
  </si>
  <si>
    <t>測量士</t>
    <rPh sb="0" eb="3">
      <t>ソクリョウシ</t>
    </rPh>
    <phoneticPr fontId="4"/>
  </si>
  <si>
    <t>測量士補</t>
    <rPh sb="0" eb="2">
      <t>ソクリョウ</t>
    </rPh>
    <rPh sb="2" eb="3">
      <t>シ</t>
    </rPh>
    <rPh sb="3" eb="4">
      <t>タスク</t>
    </rPh>
    <phoneticPr fontId="4"/>
  </si>
  <si>
    <t>○</t>
    <phoneticPr fontId="4"/>
  </si>
  <si>
    <t>上記のとおり業者カードの登録申請をします。</t>
    <phoneticPr fontId="4"/>
  </si>
  <si>
    <t>この記載事項は、事実に相違ありません。</t>
  </si>
  <si>
    <t>土木関係建設コンサルタント</t>
  </si>
  <si>
    <t>建築関係建設コンサルタント</t>
  </si>
  <si>
    <t>地質調査</t>
    <phoneticPr fontId="4"/>
  </si>
  <si>
    <t>補償関連コンサルタント</t>
    <phoneticPr fontId="4"/>
  </si>
  <si>
    <t>届出区分</t>
    <rPh sb="0" eb="1">
      <t>トドケ</t>
    </rPh>
    <rPh sb="1" eb="2">
      <t>デ</t>
    </rPh>
    <rPh sb="2" eb="4">
      <t>クブン</t>
    </rPh>
    <phoneticPr fontId="4"/>
  </si>
  <si>
    <t>新規</t>
    <rPh sb="0" eb="2">
      <t>シンキ</t>
    </rPh>
    <phoneticPr fontId="4"/>
  </si>
  <si>
    <t>　</t>
    <phoneticPr fontId="4"/>
  </si>
  <si>
    <t>本社所在地域</t>
    <rPh sb="0" eb="2">
      <t>ホンシャ</t>
    </rPh>
    <rPh sb="2" eb="4">
      <t>ショザイ</t>
    </rPh>
    <rPh sb="4" eb="6">
      <t>チイキ</t>
    </rPh>
    <phoneticPr fontId="4"/>
  </si>
  <si>
    <t>市内</t>
    <rPh sb="0" eb="2">
      <t>シナイ</t>
    </rPh>
    <phoneticPr fontId="4"/>
  </si>
  <si>
    <t>準市内</t>
    <rPh sb="0" eb="1">
      <t>ジュン</t>
    </rPh>
    <rPh sb="1" eb="3">
      <t>シナイ</t>
    </rPh>
    <phoneticPr fontId="4"/>
  </si>
  <si>
    <t>県内</t>
    <rPh sb="0" eb="2">
      <t>ケンナイ</t>
    </rPh>
    <phoneticPr fontId="4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</si>
  <si>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</si>
  <si>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</si>
  <si>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</si>
  <si>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</si>
  <si>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</si>
  <si>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</si>
  <si>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</si>
  <si>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</si>
  <si>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</si>
  <si>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</si>
  <si>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</si>
  <si>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希望</t>
    <rPh sb="0" eb="2">
      <t>キボウ</t>
    </rPh>
    <phoneticPr fontId="4"/>
  </si>
  <si>
    <t>法人形態</t>
    <rPh sb="0" eb="2">
      <t>ホウジン</t>
    </rPh>
    <rPh sb="2" eb="4">
      <t>ケイタイ</t>
    </rPh>
    <phoneticPr fontId="4"/>
  </si>
  <si>
    <t>前 株式会社</t>
    <rPh sb="0" eb="1">
      <t>マエ</t>
    </rPh>
    <rPh sb="2" eb="4">
      <t>カブシキ</t>
    </rPh>
    <rPh sb="4" eb="6">
      <t>カイシャ</t>
    </rPh>
    <phoneticPr fontId="4"/>
  </si>
  <si>
    <t>後 株式会社</t>
    <rPh sb="0" eb="1">
      <t>ウシ</t>
    </rPh>
    <rPh sb="2" eb="4">
      <t>カブシキ</t>
    </rPh>
    <rPh sb="4" eb="6">
      <t>カイシャ</t>
    </rPh>
    <phoneticPr fontId="4"/>
  </si>
  <si>
    <t>前 有限会社</t>
    <rPh sb="0" eb="1">
      <t>マエ</t>
    </rPh>
    <rPh sb="2" eb="4">
      <t>ユウゲン</t>
    </rPh>
    <rPh sb="4" eb="6">
      <t>カイシャ</t>
    </rPh>
    <phoneticPr fontId="4"/>
  </si>
  <si>
    <t>後 有限会社</t>
    <rPh sb="0" eb="1">
      <t>ウシ</t>
    </rPh>
    <rPh sb="2" eb="4">
      <t>ユウゲン</t>
    </rPh>
    <rPh sb="4" eb="6">
      <t>カイシャ</t>
    </rPh>
    <phoneticPr fontId="4"/>
  </si>
  <si>
    <t>前 合資会社</t>
    <rPh sb="0" eb="1">
      <t>マエ</t>
    </rPh>
    <rPh sb="2" eb="4">
      <t>ゴウシ</t>
    </rPh>
    <rPh sb="4" eb="6">
      <t>カイシャ</t>
    </rPh>
    <phoneticPr fontId="4"/>
  </si>
  <si>
    <t>後 合資会社</t>
    <rPh sb="0" eb="1">
      <t>ウシ</t>
    </rPh>
    <rPh sb="2" eb="4">
      <t>ゴウシ</t>
    </rPh>
    <rPh sb="4" eb="6">
      <t>カイシャ</t>
    </rPh>
    <phoneticPr fontId="4"/>
  </si>
  <si>
    <t>前 合名会社</t>
    <rPh sb="0" eb="1">
      <t>マエ</t>
    </rPh>
    <rPh sb="2" eb="4">
      <t>ゴウメイ</t>
    </rPh>
    <rPh sb="4" eb="6">
      <t>カイシャ</t>
    </rPh>
    <phoneticPr fontId="4"/>
  </si>
  <si>
    <t>後 合名会社</t>
    <rPh sb="0" eb="1">
      <t>ウシ</t>
    </rPh>
    <rPh sb="2" eb="4">
      <t>ゴウメイ</t>
    </rPh>
    <rPh sb="4" eb="6">
      <t>カイシャ</t>
    </rPh>
    <phoneticPr fontId="4"/>
  </si>
  <si>
    <t>個人･その他</t>
    <rPh sb="0" eb="2">
      <t>コジン</t>
    </rPh>
    <rPh sb="5" eb="6">
      <t>タ</t>
    </rPh>
    <phoneticPr fontId="4"/>
  </si>
  <si>
    <t>商号</t>
    <rPh sb="0" eb="2">
      <t>ショウゴウ</t>
    </rPh>
    <phoneticPr fontId="4"/>
  </si>
  <si>
    <t>CLASS</t>
    <phoneticPr fontId="4"/>
  </si>
  <si>
    <t>VERSION</t>
    <phoneticPr fontId="4"/>
  </si>
  <si>
    <t>LASDEC</t>
    <phoneticPr fontId="4"/>
  </si>
  <si>
    <t>総合補償</t>
    <phoneticPr fontId="4"/>
  </si>
  <si>
    <t>項目説明1</t>
    <rPh sb="0" eb="2">
      <t>コウモク</t>
    </rPh>
    <rPh sb="2" eb="4">
      <t>セツメイ</t>
    </rPh>
    <phoneticPr fontId="4"/>
  </si>
  <si>
    <t>項目説明2</t>
    <rPh sb="0" eb="2">
      <t>コウモク</t>
    </rPh>
    <rPh sb="2" eb="4">
      <t>セツメイ</t>
    </rPh>
    <phoneticPr fontId="4"/>
  </si>
  <si>
    <t>区分</t>
    <rPh sb="0" eb="2">
      <t>クブン</t>
    </rPh>
    <phoneticPr fontId="4"/>
  </si>
  <si>
    <t>KeyWord1</t>
    <phoneticPr fontId="4"/>
  </si>
  <si>
    <t>KeyWord2</t>
  </si>
  <si>
    <t>値</t>
    <rPh sb="0" eb="1">
      <t>アタイ</t>
    </rPh>
    <phoneticPr fontId="4"/>
  </si>
  <si>
    <t>補足</t>
    <rPh sb="0" eb="2">
      <t>ホソク</t>
    </rPh>
    <phoneticPr fontId="4"/>
  </si>
  <si>
    <t>対応項目</t>
    <rPh sb="0" eb="2">
      <t>タイオウ</t>
    </rPh>
    <rPh sb="2" eb="4">
      <t>コウモク</t>
    </rPh>
    <phoneticPr fontId="4"/>
  </si>
  <si>
    <t>業者区分</t>
    <rPh sb="0" eb="2">
      <t>ギョウシャ</t>
    </rPh>
    <rPh sb="2" eb="4">
      <t>クブン</t>
    </rPh>
    <phoneticPr fontId="4"/>
  </si>
  <si>
    <t>建設、業務、物品</t>
    <rPh sb="0" eb="2">
      <t>ケンセツ</t>
    </rPh>
    <rPh sb="3" eb="5">
      <t>ギョウム</t>
    </rPh>
    <rPh sb="6" eb="8">
      <t>ブッピン</t>
    </rPh>
    <phoneticPr fontId="4"/>
  </si>
  <si>
    <t>Info</t>
    <phoneticPr fontId="4"/>
  </si>
  <si>
    <t>ORDER_CLASS</t>
    <phoneticPr fontId="4"/>
  </si>
  <si>
    <t>バージョン情報</t>
    <rPh sb="5" eb="7">
      <t>ジョウホウ</t>
    </rPh>
    <phoneticPr fontId="4"/>
  </si>
  <si>
    <t>VERSION</t>
    <phoneticPr fontId="4"/>
  </si>
  <si>
    <t>年度</t>
    <rPh sb="0" eb="2">
      <t>ネンド</t>
    </rPh>
    <phoneticPr fontId="4"/>
  </si>
  <si>
    <t>Info</t>
    <phoneticPr fontId="4"/>
  </si>
  <si>
    <t>YEAR</t>
    <phoneticPr fontId="4"/>
  </si>
  <si>
    <t>LASDECコード</t>
    <phoneticPr fontId="4"/>
  </si>
  <si>
    <t>LASDEC</t>
    <phoneticPr fontId="4"/>
  </si>
  <si>
    <t>情報</t>
    <rPh sb="0" eb="2">
      <t>ジョウホウ</t>
    </rPh>
    <phoneticPr fontId="4"/>
  </si>
  <si>
    <t>Val</t>
    <phoneticPr fontId="4"/>
  </si>
  <si>
    <t>MST_SUPPLIER_LIST</t>
    <phoneticPr fontId="4"/>
  </si>
  <si>
    <t>SU_RECEIPT_DATE</t>
    <phoneticPr fontId="4"/>
  </si>
  <si>
    <t>受付年月日</t>
    <rPh sb="0" eb="2">
      <t>ウケツケ</t>
    </rPh>
    <rPh sb="2" eb="5">
      <t>ネンガッピ</t>
    </rPh>
    <phoneticPr fontId="4"/>
  </si>
  <si>
    <t>届出区分</t>
  </si>
  <si>
    <t>NEW_CLASS</t>
    <phoneticPr fontId="4"/>
  </si>
  <si>
    <t>本社所在地</t>
  </si>
  <si>
    <t>Val</t>
    <phoneticPr fontId="4"/>
  </si>
  <si>
    <t>MST_SUPPLIER_LIST</t>
    <phoneticPr fontId="4"/>
  </si>
  <si>
    <t>SU_AREA</t>
    <phoneticPr fontId="4"/>
  </si>
  <si>
    <t>地域</t>
    <rPh sb="0" eb="2">
      <t>チイキ</t>
    </rPh>
    <phoneticPr fontId="4"/>
  </si>
  <si>
    <t>申請者(本社)</t>
    <rPh sb="0" eb="3">
      <t>シンセイシャ</t>
    </rPh>
    <rPh sb="4" eb="6">
      <t>ホンシャ</t>
    </rPh>
    <phoneticPr fontId="13"/>
  </si>
  <si>
    <t>本社情報</t>
    <rPh sb="0" eb="2">
      <t>ホンシャ</t>
    </rPh>
    <rPh sb="2" eb="4">
      <t>ジョウホウ</t>
    </rPh>
    <phoneticPr fontId="4"/>
  </si>
  <si>
    <t>法人名</t>
    <phoneticPr fontId="4"/>
  </si>
  <si>
    <t>Info</t>
    <phoneticPr fontId="4"/>
  </si>
  <si>
    <t>MST_SUPPLIER_LIST</t>
    <phoneticPr fontId="4"/>
  </si>
  <si>
    <t>商号に法人名を付与する</t>
    <rPh sb="0" eb="2">
      <t>ショウゴウ</t>
    </rPh>
    <rPh sb="3" eb="5">
      <t>ホウジン</t>
    </rPh>
    <rPh sb="5" eb="6">
      <t>メイ</t>
    </rPh>
    <rPh sb="7" eb="9">
      <t>フヨ</t>
    </rPh>
    <phoneticPr fontId="4"/>
  </si>
  <si>
    <t>SU_NAME</t>
    <phoneticPr fontId="4"/>
  </si>
  <si>
    <t>商号カナ</t>
    <rPh sb="0" eb="2">
      <t>ショウゴウ</t>
    </rPh>
    <phoneticPr fontId="4"/>
  </si>
  <si>
    <t>SU_NAME_PRONOUNCE</t>
    <phoneticPr fontId="4"/>
  </si>
  <si>
    <t>フリガナ</t>
    <phoneticPr fontId="4"/>
  </si>
  <si>
    <t>郵便番号</t>
    <rPh sb="0" eb="2">
      <t>ユウビン</t>
    </rPh>
    <rPh sb="2" eb="4">
      <t>バンゴウ</t>
    </rPh>
    <phoneticPr fontId="4"/>
  </si>
  <si>
    <t>SU_ZIP</t>
    <phoneticPr fontId="4"/>
  </si>
  <si>
    <t>SU_ADDRESS</t>
    <phoneticPr fontId="4"/>
  </si>
  <si>
    <t>代表者</t>
    <rPh sb="0" eb="3">
      <t>ダイヒョウシャ</t>
    </rPh>
    <phoneticPr fontId="4"/>
  </si>
  <si>
    <t>SU_TOP_POST</t>
    <phoneticPr fontId="4"/>
  </si>
  <si>
    <t>Val</t>
    <phoneticPr fontId="4"/>
  </si>
  <si>
    <t>MST_SUPPLIER_LIST</t>
    <phoneticPr fontId="4"/>
  </si>
  <si>
    <t>SU_TOP_NAME</t>
    <phoneticPr fontId="4"/>
  </si>
  <si>
    <t>フリガナ</t>
    <phoneticPr fontId="4"/>
  </si>
  <si>
    <t>SU_TOP_NAME_PRONOUNCE</t>
    <phoneticPr fontId="4"/>
  </si>
  <si>
    <t>フリガナ</t>
  </si>
  <si>
    <t>SU_TEL</t>
    <phoneticPr fontId="4"/>
  </si>
  <si>
    <t>FAX番号</t>
    <rPh sb="3" eb="5">
      <t>バンゴウ</t>
    </rPh>
    <phoneticPr fontId="4"/>
  </si>
  <si>
    <t>SU_FAX</t>
    <phoneticPr fontId="4"/>
  </si>
  <si>
    <t>メールアドレス</t>
    <phoneticPr fontId="4"/>
  </si>
  <si>
    <t>SU_MAIL</t>
    <phoneticPr fontId="4"/>
  </si>
  <si>
    <t>メールアドレス</t>
  </si>
  <si>
    <t>営業所</t>
    <rPh sb="0" eb="3">
      <t>エイギョウショ</t>
    </rPh>
    <phoneticPr fontId="4"/>
  </si>
  <si>
    <t>営業所情報</t>
    <rPh sb="0" eb="3">
      <t>エイギョウショ</t>
    </rPh>
    <rPh sb="3" eb="5">
      <t>ジョウホウ</t>
    </rPh>
    <phoneticPr fontId="4"/>
  </si>
  <si>
    <t>SU_BRANCH_NAME</t>
    <phoneticPr fontId="4"/>
  </si>
  <si>
    <t>カナ</t>
    <phoneticPr fontId="4"/>
  </si>
  <si>
    <t>SU_BRANCH_NAME_PRONOUNCE</t>
    <phoneticPr fontId="4"/>
  </si>
  <si>
    <t>SU_BRANCH_ZIP</t>
    <phoneticPr fontId="4"/>
  </si>
  <si>
    <t>SU_BRANCH_ADDRESS</t>
    <phoneticPr fontId="4"/>
  </si>
  <si>
    <t>SU_BRANCH_TOP_POST</t>
    <phoneticPr fontId="4"/>
  </si>
  <si>
    <t>MST_SUPPLIER_LIST</t>
    <phoneticPr fontId="4"/>
  </si>
  <si>
    <t>SU_BRANCH_TOP_NAME</t>
    <phoneticPr fontId="4"/>
  </si>
  <si>
    <t>SU_BRANCH_TOP_NAME_PRONOUNCE</t>
    <phoneticPr fontId="4"/>
  </si>
  <si>
    <t>MST_SUPPLIER_LIST</t>
    <phoneticPr fontId="4"/>
  </si>
  <si>
    <t>SU_BRANCH_TEL</t>
    <phoneticPr fontId="4"/>
  </si>
  <si>
    <t>SU_BRANCH_FAX</t>
    <phoneticPr fontId="4"/>
  </si>
  <si>
    <t>SU_BRANCH_MAIL</t>
    <phoneticPr fontId="4"/>
  </si>
  <si>
    <t>資本金</t>
    <rPh sb="0" eb="2">
      <t>シホン</t>
    </rPh>
    <rPh sb="2" eb="3">
      <t>キン</t>
    </rPh>
    <phoneticPr fontId="4"/>
  </si>
  <si>
    <t>MST_SUPPLIER_LIST</t>
    <phoneticPr fontId="4"/>
  </si>
  <si>
    <t>SU_CAPITAL</t>
    <phoneticPr fontId="4"/>
  </si>
  <si>
    <t>自己資本金</t>
    <rPh sb="0" eb="2">
      <t>ジコ</t>
    </rPh>
    <rPh sb="2" eb="4">
      <t>シホン</t>
    </rPh>
    <rPh sb="4" eb="5">
      <t>キン</t>
    </rPh>
    <phoneticPr fontId="4"/>
  </si>
  <si>
    <t>SU_OWNER_CAPITAL</t>
    <phoneticPr fontId="4"/>
  </si>
  <si>
    <t>設立登記年月日</t>
    <phoneticPr fontId="4"/>
  </si>
  <si>
    <t>SU_REGIST_DATE</t>
    <phoneticPr fontId="4"/>
  </si>
  <si>
    <t>設立登記年月日</t>
  </si>
  <si>
    <t>営業年数</t>
    <phoneticPr fontId="4"/>
  </si>
  <si>
    <t>SU_BUSINESS_YEARS</t>
    <phoneticPr fontId="4"/>
  </si>
  <si>
    <t>営業年数</t>
  </si>
  <si>
    <t>従業員数</t>
    <phoneticPr fontId="4"/>
  </si>
  <si>
    <t>SU_STAFF_NUM</t>
    <phoneticPr fontId="4"/>
  </si>
  <si>
    <t>従業員数</t>
  </si>
  <si>
    <t>問合せ先</t>
    <rPh sb="0" eb="2">
      <t>トイア</t>
    </rPh>
    <rPh sb="3" eb="4">
      <t>サキ</t>
    </rPh>
    <phoneticPr fontId="4"/>
  </si>
  <si>
    <t>MST_SUPPLIER_LIST</t>
    <phoneticPr fontId="4"/>
  </si>
  <si>
    <t>SU_CHARGE_SECTION</t>
    <phoneticPr fontId="4"/>
  </si>
  <si>
    <t>SU_CHARGE_NAME</t>
    <phoneticPr fontId="4"/>
  </si>
  <si>
    <t>カナ</t>
    <phoneticPr fontId="4"/>
  </si>
  <si>
    <t>SU_CHARGE_NAME_PRONOUNCE</t>
    <phoneticPr fontId="4"/>
  </si>
  <si>
    <t>SU_CHARGE_TEL</t>
    <phoneticPr fontId="4"/>
  </si>
  <si>
    <t>SU_CHARGE_FAX</t>
    <phoneticPr fontId="4"/>
  </si>
  <si>
    <t>SU_CHARGE_MAIL</t>
    <phoneticPr fontId="4"/>
  </si>
  <si>
    <t>Table</t>
    <phoneticPr fontId="4"/>
  </si>
  <si>
    <t>TableVal</t>
    <phoneticPr fontId="4"/>
  </si>
  <si>
    <t>MST_SUPPLIER_CONSUL_INFO</t>
    <phoneticPr fontId="4"/>
  </si>
  <si>
    <t>SU_KIND_INDEX</t>
    <phoneticPr fontId="4"/>
  </si>
  <si>
    <t>SU_PERMIT_NUM</t>
    <phoneticPr fontId="4"/>
  </si>
  <si>
    <t>SU_PERMIT_DATE</t>
    <phoneticPr fontId="4"/>
  </si>
  <si>
    <t>SU_FINISH_CONSTRUCT_COST</t>
    <phoneticPr fontId="4"/>
  </si>
  <si>
    <t>登録番号</t>
    <rPh sb="0" eb="2">
      <t>トウロク</t>
    </rPh>
    <rPh sb="2" eb="4">
      <t>バンゴウ</t>
    </rPh>
    <phoneticPr fontId="4"/>
  </si>
  <si>
    <t>登録年月日</t>
    <rPh sb="0" eb="2">
      <t>トウロク</t>
    </rPh>
    <rPh sb="2" eb="5">
      <t>ネンガッピ</t>
    </rPh>
    <phoneticPr fontId="4"/>
  </si>
  <si>
    <t>完成測量高</t>
    <phoneticPr fontId="4"/>
  </si>
  <si>
    <t>登録業種</t>
    <phoneticPr fontId="4"/>
  </si>
  <si>
    <t>MST_SUPPLIER_CONSUL_KIND</t>
    <phoneticPr fontId="4"/>
  </si>
  <si>
    <t>SU_KIND_ID</t>
    <phoneticPr fontId="4"/>
  </si>
  <si>
    <t>SU_KIND_VALID</t>
  </si>
  <si>
    <t>SU_KIND_REQUEST</t>
  </si>
  <si>
    <t>SU_KIND_STAFF1</t>
  </si>
  <si>
    <t>SU_KIND_STAFF2</t>
  </si>
  <si>
    <t>SU_KIND_STAFF3</t>
  </si>
  <si>
    <t>0</t>
    <phoneticPr fontId="4"/>
  </si>
  <si>
    <t>1</t>
    <phoneticPr fontId="4"/>
  </si>
  <si>
    <t>2</t>
  </si>
  <si>
    <t>2</t>
    <phoneticPr fontId="4"/>
  </si>
  <si>
    <t>0</t>
    <phoneticPr fontId="4"/>
  </si>
  <si>
    <t>0</t>
    <phoneticPr fontId="4"/>
  </si>
  <si>
    <t>業種INDEX</t>
  </si>
  <si>
    <t>種別ID</t>
  </si>
  <si>
    <t>許可登録</t>
  </si>
  <si>
    <t>希望</t>
  </si>
  <si>
    <t>技術者1</t>
    <rPh sb="0" eb="3">
      <t>ギジュツシャ</t>
    </rPh>
    <phoneticPr fontId="4"/>
  </si>
  <si>
    <t>技術者2</t>
    <rPh sb="0" eb="3">
      <t>ギジュツシャ</t>
    </rPh>
    <phoneticPr fontId="4"/>
  </si>
  <si>
    <t>技術者3</t>
    <rPh sb="0" eb="3">
      <t>ギジュツシャ</t>
    </rPh>
    <phoneticPr fontId="4"/>
  </si>
  <si>
    <t>3</t>
  </si>
  <si>
    <t>4</t>
  </si>
  <si>
    <t>5</t>
  </si>
  <si>
    <t>6</t>
  </si>
  <si>
    <t>7</t>
  </si>
  <si>
    <t>8</t>
  </si>
  <si>
    <t>9</t>
  </si>
  <si>
    <t>2</t>
    <phoneticPr fontId="4"/>
  </si>
  <si>
    <t>3</t>
    <phoneticPr fontId="4"/>
  </si>
  <si>
    <t>4</t>
    <phoneticPr fontId="4"/>
  </si>
  <si>
    <t>1</t>
    <phoneticPr fontId="4"/>
  </si>
  <si>
    <t>登録</t>
    <rPh sb="0" eb="2">
      <t>トウロク</t>
    </rPh>
    <phoneticPr fontId="4"/>
  </si>
  <si>
    <t>希望</t>
    <rPh sb="0" eb="2">
      <t>キボウ</t>
    </rPh>
    <phoneticPr fontId="4"/>
  </si>
  <si>
    <t>[END]</t>
    <phoneticPr fontId="4"/>
  </si>
  <si>
    <t>資格名</t>
    <rPh sb="0" eb="2">
      <t>シカク</t>
    </rPh>
    <rPh sb="2" eb="3">
      <t>メイ</t>
    </rPh>
    <phoneticPr fontId="30"/>
  </si>
  <si>
    <t>資格コード</t>
    <rPh sb="0" eb="2">
      <t>シカク</t>
    </rPh>
    <phoneticPr fontId="30"/>
  </si>
  <si>
    <t>一級建設機械施工技士</t>
  </si>
  <si>
    <t>一級土木施工管理技士</t>
  </si>
  <si>
    <t>一級建築施工管理技士</t>
  </si>
  <si>
    <t>一級電気工事施工管理技士</t>
  </si>
  <si>
    <t>一級管工事施工管理技士</t>
  </si>
  <si>
    <t>一級造園施工管理技士</t>
  </si>
  <si>
    <t>一級建築士</t>
  </si>
  <si>
    <t>二級建設機械施工技士(第1種～第6種)</t>
  </si>
  <si>
    <t>二級土木施工管理技士(土木)</t>
  </si>
  <si>
    <t>二級土木施工管理技士(鋼構造物塗装)</t>
  </si>
  <si>
    <t>二級土木施工管理技士(薬液注入)</t>
  </si>
  <si>
    <t>二級建築施工管理技士(建築)</t>
  </si>
  <si>
    <t>二級建築施工管理技士(躯体)</t>
  </si>
  <si>
    <t>二級建築施工管理技士(仕上げ)</t>
  </si>
  <si>
    <t>二級電気工事施工管理技士</t>
  </si>
  <si>
    <t>二級管工事施工管理技士</t>
  </si>
  <si>
    <t>二級造園施工管理技士</t>
  </si>
  <si>
    <t>二級建築士</t>
  </si>
  <si>
    <t>木造建築士</t>
  </si>
  <si>
    <t>第二種電気工事士</t>
  </si>
  <si>
    <t>電気主任技術者(第1種～第3種)</t>
  </si>
  <si>
    <t>職能法-ｳｪﾙﾎﾟｲﾝﾄ施工(2級)</t>
  </si>
  <si>
    <t>職能法-建築大工(2級)</t>
  </si>
  <si>
    <t>職能法-左官(2級)</t>
  </si>
  <si>
    <t>職能法-とび･とび工･型枠施工･ｺﾝｸﾘｰﾄ圧送施工(2級)</t>
  </si>
  <si>
    <t>職能法-冷凍空気調和機器施工･空気調和設備配管(2級)</t>
  </si>
  <si>
    <t>職能法-給排水衛生設備配管(2級)</t>
  </si>
  <si>
    <t>職能法-配管･配管工(2級)</t>
  </si>
  <si>
    <t>職能法-ﾀｲﾙ張り･ﾀｲﾙ張り工(2級)</t>
  </si>
  <si>
    <t>職能法-築炉･築炉工(2級)</t>
  </si>
  <si>
    <t>職能法-ﾌﾞﾛｯｸ建築･ﾌﾞﾛｯｸ建築工(2級)</t>
  </si>
  <si>
    <t>職能法-石工･石材施工･石積み(2級)</t>
  </si>
  <si>
    <t>職能法-鉄工･製罐(2級)</t>
  </si>
  <si>
    <t>職能法-鉄筋組立て･鉄筋施工(2級)</t>
  </si>
  <si>
    <t>職能法-工場板金(2級)</t>
  </si>
  <si>
    <t>職能法-板金(工)｢建築板金作業｣･建築板金(2級)</t>
  </si>
  <si>
    <t>職能法-板金･板金工･打出し板金(2級)</t>
  </si>
  <si>
    <t>職能法-かわらぶき･ｽﾄﾚｰﾄ施工(2級)</t>
  </si>
  <si>
    <t>職能法-ｶﾞﾗｽ施工(2級)</t>
  </si>
  <si>
    <t>職能法-塗装･木工塗装･木工塗装工(2級)</t>
  </si>
  <si>
    <t>職能法-建築塗装･建築塗装工(2級)</t>
  </si>
  <si>
    <t>職能法-金属塗装･金属塗装工(2級)</t>
  </si>
  <si>
    <t>職能法-噴霧塗装(2級)</t>
  </si>
  <si>
    <t>職能法-畳製作･畳工(2級)</t>
  </si>
  <si>
    <t>職能法-内装仕上げ･ｶｰﾃﾝ･天井仕上げ施工 他(2級)</t>
  </si>
  <si>
    <t>職能法-熱絶縁施工(2級)</t>
  </si>
  <si>
    <t>職能法-工･ｻｯｼ施工(2級)</t>
  </si>
  <si>
    <t>職能法-造園(2級)</t>
  </si>
  <si>
    <t>職能法-防水施工(2級)</t>
  </si>
  <si>
    <t>職能法-さく井(2級)</t>
  </si>
  <si>
    <t>実務経験者(法第7条第2号ｲ該当)</t>
  </si>
  <si>
    <t>実務経験者(法第7条第2号ﾛ該当)</t>
  </si>
  <si>
    <t>実務経験者(法第15条第2号ﾊ該当/同号ｲ同等以上)</t>
  </si>
  <si>
    <t>実務経験者(法第15条第2号ﾊ該当/同号ﾛ同等以上)</t>
  </si>
  <si>
    <t>専任技術者</t>
  </si>
  <si>
    <t>経営管理責任者</t>
  </si>
  <si>
    <t>地すべり防止工事士</t>
  </si>
  <si>
    <t>建築設備資格者</t>
  </si>
  <si>
    <t>一級計装士</t>
  </si>
  <si>
    <t>給水装置工事主任技術者</t>
  </si>
  <si>
    <t>RCCM(河川･砂防及び海岸)</t>
  </si>
  <si>
    <t>RCCM(港湾及び空港)</t>
  </si>
  <si>
    <t>RCCM(電力土木)</t>
  </si>
  <si>
    <t>RCCM(道路)</t>
  </si>
  <si>
    <t>RCCM(鉄道)</t>
  </si>
  <si>
    <t>RCCM(上水道及び工業用水道)</t>
  </si>
  <si>
    <t>RCCM(下水道)</t>
  </si>
  <si>
    <t>RCCM(農業土木)</t>
  </si>
  <si>
    <t>RCCM(森林土木)</t>
  </si>
  <si>
    <t>RCCM(水産土木)</t>
  </si>
  <si>
    <t>RCCM(造園)</t>
  </si>
  <si>
    <t>RCCM(都市計画及び地方計画)</t>
  </si>
  <si>
    <t>RCCM(地質)</t>
  </si>
  <si>
    <t>RCCM(土質及び基礎)</t>
  </si>
  <si>
    <t>RCCM(鋼構造及びｺﾝｸﾘｰﾄ)</t>
  </si>
  <si>
    <t>RCCM(ﾄﾝﾈﾙ)</t>
  </si>
  <si>
    <t>RCCM(施工計画･施工設備及び積算)</t>
  </si>
  <si>
    <t>RCCM(建設環境)</t>
  </si>
  <si>
    <t>RCCM(建設機械)</t>
  </si>
  <si>
    <t>RCCM(電気･電子)</t>
  </si>
  <si>
    <t>測量士</t>
  </si>
  <si>
    <t>測量士補</t>
  </si>
  <si>
    <t>環境計量士</t>
  </si>
  <si>
    <t>土地家屋調査士</t>
  </si>
  <si>
    <t>不動産鑑定士</t>
  </si>
  <si>
    <t>宅建取引主任</t>
  </si>
  <si>
    <t>土地区画整理士</t>
  </si>
  <si>
    <t>消防整備士</t>
  </si>
  <si>
    <t>RCCM登録</t>
  </si>
  <si>
    <t>地質調査技士</t>
  </si>
  <si>
    <t>補償業務管理士</t>
  </si>
  <si>
    <t>建築積算資格者</t>
  </si>
  <si>
    <t>不動産鑑定士補</t>
  </si>
  <si>
    <t>第一種伝送交換主任技術者</t>
  </si>
  <si>
    <t>線路主任技術者</t>
  </si>
  <si>
    <t>司法書士</t>
  </si>
  <si>
    <t>公共用地経験者</t>
  </si>
  <si>
    <t>その他</t>
  </si>
  <si>
    <t>追加</t>
    <rPh sb="0" eb="2">
      <t>ツイカ</t>
    </rPh>
    <phoneticPr fontId="4"/>
  </si>
  <si>
    <t>削除</t>
    <rPh sb="0" eb="2">
      <t>サクジョ</t>
    </rPh>
    <phoneticPr fontId="4"/>
  </si>
  <si>
    <t>資格の追加</t>
    <rPh sb="0" eb="2">
      <t>シカク</t>
    </rPh>
    <rPh sb="3" eb="5">
      <t>ツイカ</t>
    </rPh>
    <phoneticPr fontId="4"/>
  </si>
  <si>
    <t>111</t>
  </si>
  <si>
    <t>113</t>
  </si>
  <si>
    <t>120</t>
  </si>
  <si>
    <t>127</t>
  </si>
  <si>
    <t>129</t>
  </si>
  <si>
    <t>133</t>
  </si>
  <si>
    <t>137</t>
  </si>
  <si>
    <t>212</t>
  </si>
  <si>
    <t>214</t>
  </si>
  <si>
    <t>215</t>
  </si>
  <si>
    <t>216</t>
  </si>
  <si>
    <t>221</t>
  </si>
  <si>
    <t>222</t>
  </si>
  <si>
    <t>223</t>
  </si>
  <si>
    <t>228</t>
  </si>
  <si>
    <t>230</t>
  </si>
  <si>
    <t>234</t>
  </si>
  <si>
    <t>238</t>
  </si>
  <si>
    <t>239</t>
  </si>
  <si>
    <t>256</t>
  </si>
  <si>
    <t>258</t>
  </si>
  <si>
    <t>266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</si>
  <si>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</si>
  <si>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</si>
  <si>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</si>
  <si>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</si>
  <si>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</si>
  <si>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</si>
  <si>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</si>
  <si>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</si>
  <si>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</si>
  <si>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</si>
  <si>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</si>
  <si>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</si>
  <si>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</si>
  <si>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</si>
  <si>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</si>
  <si>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</si>
  <si>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</si>
  <si>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</si>
  <si>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</si>
  <si>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</si>
  <si>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</si>
  <si>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</si>
  <si>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</si>
  <si>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</si>
  <si>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</si>
  <si>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</si>
  <si>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</si>
  <si>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</si>
  <si>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301</t>
  </si>
  <si>
    <t>302</t>
  </si>
  <si>
    <t>303</t>
  </si>
  <si>
    <t>304</t>
  </si>
  <si>
    <t>400</t>
  </si>
  <si>
    <t>500</t>
  </si>
  <si>
    <t>61</t>
  </si>
  <si>
    <t>62</t>
  </si>
  <si>
    <t>63</t>
  </si>
  <si>
    <t>65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</si>
  <si>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</si>
  <si>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</si>
  <si>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</si>
  <si>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</si>
  <si>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</si>
  <si>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</si>
  <si>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</si>
  <si>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</si>
  <si>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</si>
  <si>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</si>
  <si>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</si>
  <si>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</si>
  <si>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</si>
  <si>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</si>
  <si>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</si>
  <si>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</si>
  <si>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</si>
  <si>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</si>
  <si>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</si>
  <si>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</si>
  <si>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</si>
  <si>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</si>
  <si>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</si>
  <si>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</si>
  <si>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</si>
  <si>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</si>
  <si>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</si>
  <si>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</si>
  <si>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</si>
  <si>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</si>
  <si>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</si>
  <si>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</si>
  <si>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</si>
  <si>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</si>
  <si>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</si>
  <si>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</si>
  <si>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</si>
  <si>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</si>
  <si>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899</t>
  </si>
  <si>
    <t>技術者名簿</t>
    <rPh sb="0" eb="3">
      <t>ギジュツシャ</t>
    </rPh>
    <rPh sb="3" eb="5">
      <t>メイボ</t>
    </rPh>
    <phoneticPr fontId="4"/>
  </si>
  <si>
    <t>編集タイプ</t>
    <rPh sb="0" eb="2">
      <t>ヘンシュウ</t>
    </rPh>
    <phoneticPr fontId="4"/>
  </si>
  <si>
    <t>技術者氏名（漢字）</t>
    <rPh sb="0" eb="3">
      <t>ギジュツシャ</t>
    </rPh>
    <rPh sb="3" eb="5">
      <t>シメイ</t>
    </rPh>
    <rPh sb="6" eb="8">
      <t>カンジ</t>
    </rPh>
    <phoneticPr fontId="10"/>
  </si>
  <si>
    <t>技術者氏名（カナ）</t>
    <rPh sb="0" eb="3">
      <t>ギジュツシャ</t>
    </rPh>
    <rPh sb="3" eb="5">
      <t>シメイ</t>
    </rPh>
    <phoneticPr fontId="10"/>
  </si>
  <si>
    <t>生年月日</t>
    <rPh sb="0" eb="2">
      <t>セイネン</t>
    </rPh>
    <rPh sb="2" eb="4">
      <t>ガッピ</t>
    </rPh>
    <phoneticPr fontId="10"/>
  </si>
  <si>
    <t>有資格区分０１</t>
    <rPh sb="0" eb="1">
      <t>ユウ</t>
    </rPh>
    <rPh sb="1" eb="3">
      <t>シカク</t>
    </rPh>
    <rPh sb="3" eb="5">
      <t>クブン</t>
    </rPh>
    <phoneticPr fontId="10"/>
  </si>
  <si>
    <t>有資格区分０２</t>
    <rPh sb="0" eb="1">
      <t>ユウ</t>
    </rPh>
    <rPh sb="1" eb="3">
      <t>シカク</t>
    </rPh>
    <rPh sb="3" eb="5">
      <t>クブン</t>
    </rPh>
    <phoneticPr fontId="10"/>
  </si>
  <si>
    <t>有資格区分０３</t>
    <rPh sb="0" eb="1">
      <t>ユウ</t>
    </rPh>
    <rPh sb="1" eb="3">
      <t>シカク</t>
    </rPh>
    <rPh sb="3" eb="5">
      <t>クブン</t>
    </rPh>
    <phoneticPr fontId="10"/>
  </si>
  <si>
    <t>有資格区分０４</t>
    <rPh sb="0" eb="1">
      <t>ユウ</t>
    </rPh>
    <rPh sb="1" eb="3">
      <t>シカク</t>
    </rPh>
    <rPh sb="3" eb="5">
      <t>クブン</t>
    </rPh>
    <phoneticPr fontId="10"/>
  </si>
  <si>
    <t>Table</t>
    <phoneticPr fontId="4"/>
  </si>
  <si>
    <t>MST_SUPPLIER_KENSETSU_ENGINEER</t>
    <phoneticPr fontId="4"/>
  </si>
  <si>
    <t>GJS_ID</t>
    <phoneticPr fontId="4"/>
  </si>
  <si>
    <t>#Judge</t>
    <phoneticPr fontId="4"/>
  </si>
  <si>
    <t>GJS_NAME</t>
  </si>
  <si>
    <t>%GJS_KANA</t>
    <phoneticPr fontId="4"/>
  </si>
  <si>
    <t>%GJS_SEINENGAPPI</t>
    <phoneticPr fontId="4"/>
  </si>
  <si>
    <t>GJS_YUSIKAKU01</t>
  </si>
  <si>
    <t>GJS_YUSIKAKU02</t>
  </si>
  <si>
    <t>GJS_YUSIKAKU03</t>
  </si>
  <si>
    <t>GJS_YUSIKAKU04</t>
  </si>
  <si>
    <t>TableVal</t>
    <phoneticPr fontId="4"/>
  </si>
  <si>
    <t>2人目</t>
    <rPh sb="1" eb="2">
      <t>ニン</t>
    </rPh>
    <rPh sb="2" eb="3">
      <t>メ</t>
    </rPh>
    <phoneticPr fontId="4"/>
  </si>
  <si>
    <t>TableVal</t>
    <phoneticPr fontId="4"/>
  </si>
  <si>
    <t>MST_SUPPLIER_KENSETSU_ENGINEER</t>
    <phoneticPr fontId="4"/>
  </si>
  <si>
    <t>3人目</t>
    <rPh sb="1" eb="2">
      <t>ニン</t>
    </rPh>
    <rPh sb="2" eb="3">
      <t>メ</t>
    </rPh>
    <phoneticPr fontId="4"/>
  </si>
  <si>
    <t>TableVal</t>
    <phoneticPr fontId="4"/>
  </si>
  <si>
    <t>MST_SUPPLIER_KENSETSU_ENGINEER</t>
    <phoneticPr fontId="4"/>
  </si>
  <si>
    <t xml:space="preserve"> No</t>
    <phoneticPr fontId="4"/>
  </si>
  <si>
    <t>No</t>
    <phoneticPr fontId="4"/>
  </si>
  <si>
    <t>フリガナ</t>
    <phoneticPr fontId="4"/>
  </si>
  <si>
    <t>生年月日</t>
    <rPh sb="0" eb="2">
      <t>セイネン</t>
    </rPh>
    <rPh sb="2" eb="4">
      <t>ガッピ</t>
    </rPh>
    <phoneticPr fontId="4"/>
  </si>
  <si>
    <t>有資格区分</t>
    <rPh sb="0" eb="1">
      <t>ユウ</t>
    </rPh>
    <rPh sb="1" eb="3">
      <t>シカク</t>
    </rPh>
    <rPh sb="3" eb="5">
      <t>クブン</t>
    </rPh>
    <phoneticPr fontId="4"/>
  </si>
  <si>
    <t>経営管理責任者</t>
    <phoneticPr fontId="4"/>
  </si>
  <si>
    <t>コード</t>
    <phoneticPr fontId="4"/>
  </si>
  <si>
    <t>資格名称</t>
    <rPh sb="0" eb="2">
      <t>シカク</t>
    </rPh>
    <rPh sb="2" eb="4">
      <t>メイショウ</t>
    </rPh>
    <phoneticPr fontId="4"/>
  </si>
  <si>
    <t>交付番号</t>
    <rPh sb="0" eb="2">
      <t>コウフ</t>
    </rPh>
    <rPh sb="2" eb="4">
      <t>バンゴウ</t>
    </rPh>
    <phoneticPr fontId="4"/>
  </si>
  <si>
    <t>照査技術者</t>
    <rPh sb="0" eb="2">
      <t>ショウサ</t>
    </rPh>
    <rPh sb="2" eb="5">
      <t>ギジュツシャ</t>
    </rPh>
    <phoneticPr fontId="4"/>
  </si>
  <si>
    <t>4人目</t>
    <rPh sb="1" eb="2">
      <t>ニン</t>
    </rPh>
    <rPh sb="2" eb="3">
      <t>メ</t>
    </rPh>
    <phoneticPr fontId="4"/>
  </si>
  <si>
    <t>5人目</t>
    <rPh sb="1" eb="2">
      <t>ニン</t>
    </rPh>
    <rPh sb="2" eb="3">
      <t>メ</t>
    </rPh>
    <phoneticPr fontId="4"/>
  </si>
  <si>
    <t>6人目</t>
    <rPh sb="1" eb="2">
      <t>ニン</t>
    </rPh>
    <rPh sb="2" eb="3">
      <t>メ</t>
    </rPh>
    <phoneticPr fontId="4"/>
  </si>
  <si>
    <t>7人目</t>
    <rPh sb="1" eb="2">
      <t>ニン</t>
    </rPh>
    <rPh sb="2" eb="3">
      <t>メ</t>
    </rPh>
    <phoneticPr fontId="4"/>
  </si>
  <si>
    <t>8人目</t>
    <rPh sb="1" eb="2">
      <t>ニン</t>
    </rPh>
    <rPh sb="2" eb="3">
      <t>メ</t>
    </rPh>
    <phoneticPr fontId="4"/>
  </si>
  <si>
    <t>9人目</t>
    <rPh sb="1" eb="2">
      <t>ニン</t>
    </rPh>
    <rPh sb="2" eb="3">
      <t>メ</t>
    </rPh>
    <phoneticPr fontId="4"/>
  </si>
  <si>
    <t>10人目</t>
    <rPh sb="2" eb="3">
      <t>ニン</t>
    </rPh>
    <rPh sb="3" eb="4">
      <t>メ</t>
    </rPh>
    <phoneticPr fontId="4"/>
  </si>
  <si>
    <t>11人目</t>
    <rPh sb="2" eb="3">
      <t>ニン</t>
    </rPh>
    <rPh sb="3" eb="4">
      <t>メ</t>
    </rPh>
    <phoneticPr fontId="4"/>
  </si>
  <si>
    <t>12人目</t>
    <rPh sb="2" eb="3">
      <t>ニン</t>
    </rPh>
    <rPh sb="3" eb="4">
      <t>メ</t>
    </rPh>
    <phoneticPr fontId="4"/>
  </si>
  <si>
    <t>13人目</t>
    <rPh sb="2" eb="3">
      <t>ニン</t>
    </rPh>
    <rPh sb="3" eb="4">
      <t>メ</t>
    </rPh>
    <phoneticPr fontId="4"/>
  </si>
  <si>
    <t>14人目</t>
    <rPh sb="2" eb="3">
      <t>ニン</t>
    </rPh>
    <rPh sb="3" eb="4">
      <t>メ</t>
    </rPh>
    <phoneticPr fontId="4"/>
  </si>
  <si>
    <t>15人目</t>
    <rPh sb="2" eb="3">
      <t>ニン</t>
    </rPh>
    <rPh sb="3" eb="4">
      <t>メ</t>
    </rPh>
    <phoneticPr fontId="4"/>
  </si>
  <si>
    <t>16人目</t>
    <rPh sb="2" eb="3">
      <t>ニン</t>
    </rPh>
    <rPh sb="3" eb="4">
      <t>メ</t>
    </rPh>
    <phoneticPr fontId="4"/>
  </si>
  <si>
    <t>17人目</t>
    <rPh sb="2" eb="3">
      <t>ニン</t>
    </rPh>
    <rPh sb="3" eb="4">
      <t>メ</t>
    </rPh>
    <phoneticPr fontId="4"/>
  </si>
  <si>
    <t>18人目</t>
    <rPh sb="2" eb="3">
      <t>ニン</t>
    </rPh>
    <rPh sb="3" eb="4">
      <t>メ</t>
    </rPh>
    <phoneticPr fontId="4"/>
  </si>
  <si>
    <t>19人目</t>
    <rPh sb="2" eb="3">
      <t>ニン</t>
    </rPh>
    <rPh sb="3" eb="4">
      <t>メ</t>
    </rPh>
    <phoneticPr fontId="4"/>
  </si>
  <si>
    <t>20人目</t>
    <rPh sb="2" eb="3">
      <t>ニン</t>
    </rPh>
    <rPh sb="3" eb="4">
      <t>メ</t>
    </rPh>
    <phoneticPr fontId="4"/>
  </si>
  <si>
    <t>21人目</t>
    <rPh sb="2" eb="3">
      <t>ニン</t>
    </rPh>
    <rPh sb="3" eb="4">
      <t>メ</t>
    </rPh>
    <phoneticPr fontId="4"/>
  </si>
  <si>
    <t>22人目</t>
    <rPh sb="2" eb="3">
      <t>ニン</t>
    </rPh>
    <rPh sb="3" eb="4">
      <t>メ</t>
    </rPh>
    <phoneticPr fontId="4"/>
  </si>
  <si>
    <t>23人目</t>
    <rPh sb="2" eb="3">
      <t>ニン</t>
    </rPh>
    <rPh sb="3" eb="4">
      <t>メ</t>
    </rPh>
    <phoneticPr fontId="4"/>
  </si>
  <si>
    <t>24人目</t>
    <rPh sb="2" eb="3">
      <t>ニン</t>
    </rPh>
    <rPh sb="3" eb="4">
      <t>メ</t>
    </rPh>
    <phoneticPr fontId="4"/>
  </si>
  <si>
    <t>25人目</t>
    <rPh sb="2" eb="3">
      <t>ニン</t>
    </rPh>
    <rPh sb="3" eb="4">
      <t>メ</t>
    </rPh>
    <phoneticPr fontId="4"/>
  </si>
  <si>
    <t>26人目</t>
    <rPh sb="2" eb="3">
      <t>ニン</t>
    </rPh>
    <rPh sb="3" eb="4">
      <t>メ</t>
    </rPh>
    <phoneticPr fontId="4"/>
  </si>
  <si>
    <t>27人目</t>
    <rPh sb="2" eb="3">
      <t>ニン</t>
    </rPh>
    <rPh sb="3" eb="4">
      <t>メ</t>
    </rPh>
    <phoneticPr fontId="4"/>
  </si>
  <si>
    <t>28人目</t>
    <rPh sb="2" eb="3">
      <t>ニン</t>
    </rPh>
    <rPh sb="3" eb="4">
      <t>メ</t>
    </rPh>
    <phoneticPr fontId="4"/>
  </si>
  <si>
    <t>29人目</t>
    <rPh sb="2" eb="3">
      <t>ニン</t>
    </rPh>
    <rPh sb="3" eb="4">
      <t>メ</t>
    </rPh>
    <phoneticPr fontId="4"/>
  </si>
  <si>
    <t>30人目</t>
    <rPh sb="2" eb="3">
      <t>ニン</t>
    </rPh>
    <rPh sb="3" eb="4">
      <t>メ</t>
    </rPh>
    <phoneticPr fontId="4"/>
  </si>
  <si>
    <t>GJS_KEIEI_KUBUN</t>
    <phoneticPr fontId="4"/>
  </si>
  <si>
    <t>GJS_SENNIN_KUBUN</t>
    <phoneticPr fontId="4"/>
  </si>
  <si>
    <t>GJS_KANRI_KUBUN</t>
    <phoneticPr fontId="4"/>
  </si>
  <si>
    <t>経営管理技術者</t>
    <rPh sb="0" eb="2">
      <t>ケイエイ</t>
    </rPh>
    <rPh sb="2" eb="4">
      <t>カンリ</t>
    </rPh>
    <rPh sb="4" eb="7">
      <t>ギジュツシャ</t>
    </rPh>
    <phoneticPr fontId="4"/>
  </si>
  <si>
    <t>管理技術者</t>
    <rPh sb="0" eb="2">
      <t>カンリ</t>
    </rPh>
    <rPh sb="2" eb="5">
      <t>ギジュツシャ</t>
    </rPh>
    <phoneticPr fontId="4"/>
  </si>
  <si>
    <t>管理技術者</t>
    <rPh sb="0" eb="2">
      <t>カンリ</t>
    </rPh>
    <rPh sb="2" eb="5">
      <t>ギジュツシャ</t>
    </rPh>
    <phoneticPr fontId="4"/>
  </si>
  <si>
    <t>照査技術者</t>
    <rPh sb="0" eb="2">
      <t>ショウサ</t>
    </rPh>
    <rPh sb="2" eb="5">
      <t>ギジュツシャ</t>
    </rPh>
    <phoneticPr fontId="4"/>
  </si>
  <si>
    <t>常勤技術者名簿（測量・建設コンサル）</t>
    <rPh sb="8" eb="10">
      <t>ソクリョウ</t>
    </rPh>
    <rPh sb="11" eb="13">
      <t>ケンセツ</t>
    </rPh>
    <phoneticPr fontId="4"/>
  </si>
  <si>
    <t>○○市</t>
    <rPh sb="2" eb="3">
      <t>シ</t>
    </rPh>
    <phoneticPr fontId="4"/>
  </si>
  <si>
    <t>申請年度</t>
    <rPh sb="0" eb="2">
      <t>シンセイ</t>
    </rPh>
    <rPh sb="2" eb="4">
      <t>ネンド</t>
    </rPh>
    <phoneticPr fontId="4"/>
  </si>
  <si>
    <t>令和3・4年度</t>
    <rPh sb="0" eb="2">
      <t>レイワ</t>
    </rPh>
    <rPh sb="5" eb="7">
      <t>ネンド</t>
    </rPh>
    <phoneticPr fontId="4"/>
  </si>
  <si>
    <t>郵便番号</t>
    <rPh sb="0" eb="4">
      <t>ユウビンバンゴウ</t>
    </rPh>
    <phoneticPr fontId="4"/>
  </si>
  <si>
    <t>-</t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</si>
  <si>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</si>
  <si>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</si>
  <si>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町名地番</t>
    <rPh sb="0" eb="4">
      <t>チョウメイチバン</t>
    </rPh>
    <phoneticPr fontId="4"/>
  </si>
  <si>
    <t>@</t>
    <phoneticPr fontId="4"/>
  </si>
  <si>
    <t>業者番号</t>
    <rPh sb="0" eb="2">
      <t>ギョウシャ</t>
    </rPh>
    <rPh sb="2" eb="4">
      <t>バンゴウ</t>
    </rPh>
    <phoneticPr fontId="4"/>
  </si>
  <si>
    <t>SU_CODE</t>
    <phoneticPr fontId="4"/>
  </si>
  <si>
    <t>法人番号</t>
    <rPh sb="0" eb="2">
      <t>ホウジン</t>
    </rPh>
    <rPh sb="2" eb="4">
      <t>バンゴウ</t>
    </rPh>
    <phoneticPr fontId="4"/>
  </si>
  <si>
    <t>SU_CORPORATE_NO</t>
    <phoneticPr fontId="4"/>
  </si>
  <si>
    <t>福井県</t>
    <rPh sb="0" eb="3">
      <t>フクイケン</t>
    </rPh>
    <phoneticPr fontId="4"/>
  </si>
  <si>
    <t>測量　太郎</t>
    <rPh sb="0" eb="2">
      <t>ソクリョウ</t>
    </rPh>
    <rPh sb="3" eb="5">
      <t>タロウ</t>
    </rPh>
    <phoneticPr fontId="4"/>
  </si>
  <si>
    <t>ソクリョウ　タロウ</t>
    <phoneticPr fontId="4"/>
  </si>
  <si>
    <t>1234-56-0001</t>
    <phoneticPr fontId="4"/>
  </si>
  <si>
    <t>1234-56-0002</t>
    <phoneticPr fontId="4"/>
  </si>
  <si>
    <t>測量　次郎</t>
    <rPh sb="0" eb="2">
      <t>ソクリョウ</t>
    </rPh>
    <rPh sb="3" eb="5">
      <t>ジロウ</t>
    </rPh>
    <phoneticPr fontId="4"/>
  </si>
  <si>
    <t>ソクリョウ　ジロウ</t>
    <phoneticPr fontId="4"/>
  </si>
  <si>
    <t>1234-56-0003</t>
    <phoneticPr fontId="4"/>
  </si>
  <si>
    <t>1234-56-0004</t>
    <phoneticPr fontId="4"/>
  </si>
  <si>
    <t>ＦＡＸ番号</t>
    <rPh sb="3" eb="5">
      <t>バンゴウ</t>
    </rPh>
    <phoneticPr fontId="4"/>
  </si>
  <si>
    <t>本社又は委任先の所在地</t>
    <rPh sb="0" eb="2">
      <t>ホンシャ</t>
    </rPh>
    <rPh sb="2" eb="3">
      <t>マタ</t>
    </rPh>
    <rPh sb="4" eb="6">
      <t>イニン</t>
    </rPh>
    <rPh sb="6" eb="7">
      <t>サキ</t>
    </rPh>
    <rPh sb="8" eb="11">
      <t>ショザイチ</t>
    </rPh>
    <phoneticPr fontId="4"/>
  </si>
  <si>
    <t>法人名</t>
    <rPh sb="0" eb="2">
      <t>ホウジン</t>
    </rPh>
    <rPh sb="2" eb="3">
      <t>メイ</t>
    </rPh>
    <phoneticPr fontId="4"/>
  </si>
  <si>
    <t>代表者</t>
    <rPh sb="0" eb="2">
      <t>ダイヒョウ</t>
    </rPh>
    <rPh sb="2" eb="3">
      <t>シャ</t>
    </rPh>
    <phoneticPr fontId="4"/>
  </si>
  <si>
    <t>所在地又は住所</t>
    <phoneticPr fontId="4"/>
  </si>
  <si>
    <t>資本金</t>
    <rPh sb="0" eb="1">
      <t>シ</t>
    </rPh>
    <rPh sb="1" eb="2">
      <t>ホン</t>
    </rPh>
    <rPh sb="2" eb="3">
      <t>キン</t>
    </rPh>
    <phoneticPr fontId="4"/>
  </si>
  <si>
    <t>千円</t>
    <rPh sb="0" eb="2">
      <t>センエン</t>
    </rPh>
    <phoneticPr fontId="4"/>
  </si>
  <si>
    <t>人</t>
    <rPh sb="0" eb="1">
      <t>ニン</t>
    </rPh>
    <phoneticPr fontId="4"/>
  </si>
  <si>
    <t>910</t>
    <phoneticPr fontId="4"/>
  </si>
  <si>
    <t>0000</t>
    <phoneticPr fontId="4"/>
  </si>
  <si>
    <t>Ｓａｍｐｌｅ測量</t>
    <rPh sb="6" eb="8">
      <t>ソクリョウ</t>
    </rPh>
    <phoneticPr fontId="4"/>
  </si>
  <si>
    <t>sample.co.jp</t>
    <phoneticPr fontId="4"/>
  </si>
  <si>
    <t>中央営業所</t>
    <rPh sb="0" eb="2">
      <t>チュウオウ</t>
    </rPh>
    <rPh sb="2" eb="5">
      <t>エイギョウショ</t>
    </rPh>
    <phoneticPr fontId="4"/>
  </si>
  <si>
    <t>チュオウエイギョウショ</t>
    <phoneticPr fontId="4"/>
  </si>
  <si>
    <t>営業所長</t>
    <rPh sb="0" eb="4">
      <t>エイギョウショチョウ</t>
    </rPh>
    <phoneticPr fontId="4"/>
  </si>
  <si>
    <t>j-sokuryo</t>
    <phoneticPr fontId="4"/>
  </si>
  <si>
    <t>営業課</t>
    <rPh sb="0" eb="3">
      <t>エイギョウカ</t>
    </rPh>
    <phoneticPr fontId="4"/>
  </si>
  <si>
    <t>測量　一郎</t>
    <rPh sb="0" eb="2">
      <t>ソクリョウ</t>
    </rPh>
    <rPh sb="3" eb="5">
      <t>イチロウ</t>
    </rPh>
    <phoneticPr fontId="4"/>
  </si>
  <si>
    <t>ソクリョウ　イチロウ</t>
    <phoneticPr fontId="4"/>
  </si>
  <si>
    <t>1234-56-0005</t>
    <phoneticPr fontId="4"/>
  </si>
  <si>
    <t>1234-56-0006</t>
    <phoneticPr fontId="4"/>
  </si>
  <si>
    <t>○</t>
  </si>
  <si>
    <t>【選択肢一覧】</t>
    <rPh sb="1" eb="4">
      <t>センタクシ</t>
    </rPh>
    <rPh sb="4" eb="6">
      <t>イチラン</t>
    </rPh>
    <phoneticPr fontId="4"/>
  </si>
  <si>
    <t>01234567890002</t>
    <phoneticPr fontId="4"/>
  </si>
  <si>
    <t>○○２－２</t>
    <phoneticPr fontId="4"/>
  </si>
  <si>
    <t>字名(丁目)</t>
    <rPh sb="0" eb="1">
      <t>ジ</t>
    </rPh>
    <rPh sb="1" eb="2">
      <t>メイ</t>
    </rPh>
    <rPh sb="3" eb="5">
      <t>チョウメ</t>
    </rPh>
    <phoneticPr fontId="4"/>
  </si>
  <si>
    <t>番地</t>
    <rPh sb="0" eb="2">
      <t>バンチ</t>
    </rPh>
    <phoneticPr fontId="4"/>
  </si>
  <si>
    <t>方書</t>
    <rPh sb="0" eb="1">
      <t>カタ</t>
    </rPh>
    <rPh sb="1" eb="2">
      <t>ショ</t>
    </rPh>
    <phoneticPr fontId="4"/>
  </si>
  <si>
    <t>債主番号</t>
    <rPh sb="0" eb="4">
      <t>サイシュバンゴウ</t>
    </rPh>
    <phoneticPr fontId="4"/>
  </si>
  <si>
    <t>ISO認証取得状況</t>
    <rPh sb="3" eb="9">
      <t>ニンショウシュトクジョウキョウ</t>
    </rPh>
    <phoneticPr fontId="4"/>
  </si>
  <si>
    <t>無し</t>
  </si>
  <si>
    <t>ISO9000取得</t>
  </si>
  <si>
    <t>ISO14001取得</t>
  </si>
  <si>
    <t>両方取得</t>
  </si>
  <si>
    <t>登録する営業所（本社または委任された営業所）</t>
    <rPh sb="0" eb="2">
      <t>トウロク</t>
    </rPh>
    <rPh sb="4" eb="7">
      <t>エイギョウショ</t>
    </rPh>
    <rPh sb="8" eb="10">
      <t>ホンシャ</t>
    </rPh>
    <rPh sb="13" eb="15">
      <t>イニン</t>
    </rPh>
    <rPh sb="18" eb="21">
      <t>エイギョウショ</t>
    </rPh>
    <phoneticPr fontId="4"/>
  </si>
  <si>
    <t>登録を希望する業種</t>
    <rPh sb="0" eb="2">
      <t>トウロク</t>
    </rPh>
    <rPh sb="3" eb="5">
      <t>キボウ</t>
    </rPh>
    <rPh sb="7" eb="9">
      <t>ギョウシュ</t>
    </rPh>
    <phoneticPr fontId="4"/>
  </si>
  <si>
    <t>※希望する業種に○をつけてください。登録要件は要領をご確認ください。</t>
    <rPh sb="1" eb="3">
      <t>キボウ</t>
    </rPh>
    <rPh sb="5" eb="7">
      <t>ギョウシュ</t>
    </rPh>
    <rPh sb="18" eb="22">
      <t>トウロクヨウケン</t>
    </rPh>
    <rPh sb="23" eb="25">
      <t>ヨウリョウ</t>
    </rPh>
    <rPh sb="27" eb="29">
      <t>カクニン</t>
    </rPh>
    <phoneticPr fontId="4"/>
  </si>
  <si>
    <t>ISO認証取得状況</t>
    <rPh sb="3" eb="5">
      <t>ニンショウ</t>
    </rPh>
    <rPh sb="5" eb="7">
      <t>シュトク</t>
    </rPh>
    <rPh sb="7" eb="9">
      <t>ジョウキョウ</t>
    </rPh>
    <phoneticPr fontId="4"/>
  </si>
  <si>
    <t>技術者の数（登録する営業所の人数）</t>
    <rPh sb="6" eb="8">
      <t>トウロク</t>
    </rPh>
    <rPh sb="10" eb="13">
      <t>エイギョウショ</t>
    </rPh>
    <rPh sb="14" eb="16">
      <t>ニンズウ</t>
    </rPh>
    <phoneticPr fontId="4"/>
  </si>
  <si>
    <t>技術者の数（登録する営業所の人数）</t>
    <phoneticPr fontId="4"/>
  </si>
  <si>
    <t>福井市入力</t>
    <rPh sb="0" eb="3">
      <t>フクイシ</t>
    </rPh>
    <rPh sb="3" eb="5">
      <t>ニュウリョク</t>
    </rPh>
    <phoneticPr fontId="4"/>
  </si>
  <si>
    <t>○○２丁目</t>
    <rPh sb="3" eb="5">
      <t>チョウメ</t>
    </rPh>
    <phoneticPr fontId="4"/>
  </si>
  <si>
    <t>１番地</t>
    <rPh sb="1" eb="3">
      <t>バンチ</t>
    </rPh>
    <phoneticPr fontId="4"/>
  </si>
  <si>
    <t>○○ビル</t>
    <phoneticPr fontId="4"/>
  </si>
  <si>
    <t>福井市</t>
    <rPh sb="0" eb="2">
      <t>フクイ</t>
    </rPh>
    <rPh sb="2" eb="3">
      <t>シ</t>
    </rPh>
    <phoneticPr fontId="4"/>
  </si>
  <si>
    <t>福井市</t>
    <rPh sb="0" eb="3">
      <t>フクイシ</t>
    </rPh>
    <phoneticPr fontId="4"/>
  </si>
  <si>
    <t>業者カード 建設関連業務委託</t>
    <phoneticPr fontId="4"/>
  </si>
  <si>
    <t>【取込み用計算式】</t>
    <rPh sb="1" eb="3">
      <t>トリコ</t>
    </rPh>
    <rPh sb="4" eb="5">
      <t>ヨウ</t>
    </rPh>
    <rPh sb="5" eb="8">
      <t>ケイサンシキ</t>
    </rPh>
    <phoneticPr fontId="4"/>
  </si>
  <si>
    <t>UPDATE</t>
    <phoneticPr fontId="4"/>
  </si>
  <si>
    <t>市区町村</t>
    <rPh sb="0" eb="4">
      <t>シクチョウソン</t>
    </rPh>
    <phoneticPr fontId="4"/>
  </si>
  <si>
    <t>最新の決算日</t>
    <rPh sb="0" eb="2">
      <t>サイシン</t>
    </rPh>
    <rPh sb="3" eb="6">
      <t>ケッサンビ</t>
    </rPh>
    <phoneticPr fontId="4"/>
  </si>
  <si>
    <t>（株）</t>
    <rPh sb="1" eb="2">
      <t>カブ</t>
    </rPh>
    <phoneticPr fontId="4"/>
  </si>
  <si>
    <t>（有）</t>
    <rPh sb="1" eb="2">
      <t>ユウ</t>
    </rPh>
    <phoneticPr fontId="4"/>
  </si>
  <si>
    <t>（資）</t>
    <rPh sb="1" eb="2">
      <t>シ</t>
    </rPh>
    <phoneticPr fontId="4"/>
  </si>
  <si>
    <t>（名）</t>
    <rPh sb="1" eb="2">
      <t>メイ</t>
    </rPh>
    <phoneticPr fontId="4"/>
  </si>
  <si>
    <t>t-sokuryo@sample.co.jp</t>
    <phoneticPr fontId="4"/>
  </si>
  <si>
    <t>i-sokuryo@sample.co.jp</t>
    <phoneticPr fontId="4"/>
  </si>
  <si>
    <t>※太枠箇所を記入してください。</t>
    <rPh sb="1" eb="3">
      <t>フトワク</t>
    </rPh>
    <rPh sb="3" eb="5">
      <t>カショ</t>
    </rPh>
    <rPh sb="6" eb="8">
      <t>キニュウ</t>
    </rPh>
    <phoneticPr fontId="4"/>
  </si>
  <si>
    <t>県外</t>
    <phoneticPr fontId="4"/>
  </si>
  <si>
    <t>Val</t>
  </si>
  <si>
    <t>カスタマイズ項目</t>
  </si>
  <si>
    <t>債主番号</t>
  </si>
  <si>
    <t>MST_SUPPLIER_LIST</t>
  </si>
  <si>
    <t>SU_SAISYU_NO</t>
  </si>
  <si>
    <t>ISO認証取得状況（数値）</t>
  </si>
  <si>
    <t>MST_SUPPLIER_GENERAL_ITEM</t>
  </si>
  <si>
    <t>SU_HANYOU_NUMBER01</t>
  </si>
  <si>
    <t>ISO認証取得状況（名称）</t>
  </si>
  <si>
    <t>SU_HANYOU_VALUE01</t>
  </si>
  <si>
    <t>#DISABLE#Val</t>
    <phoneticPr fontId="4"/>
  </si>
  <si>
    <t>KeyWord1</t>
  </si>
  <si>
    <t>JUDGE</t>
    <phoneticPr fontId="4"/>
  </si>
  <si>
    <t>IsImport</t>
    <phoneticPr fontId="4"/>
  </si>
  <si>
    <t>取込対象</t>
    <rPh sb="0" eb="4">
      <t>トリコミタイショウ</t>
    </rPh>
    <phoneticPr fontId="4"/>
  </si>
  <si>
    <t>サンプルソクリョウ</t>
    <phoneticPr fontId="4"/>
  </si>
  <si>
    <t>チュウオウエイギョウショ</t>
    <phoneticPr fontId="4"/>
  </si>
  <si>
    <t>更新</t>
    <rPh sb="0" eb="2">
      <t>コウシン</t>
    </rPh>
    <phoneticPr fontId="4"/>
  </si>
  <si>
    <t>中央営業所長</t>
    <rPh sb="0" eb="2">
      <t>チュウオウ</t>
    </rPh>
    <rPh sb="2" eb="5">
      <t>エイギョウショ</t>
    </rPh>
    <rPh sb="5" eb="6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</si>
</sst>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[Red]\(#,##0\)"/>
    <numFmt numFmtId="177" formatCode="0_ "/>
    <numFmt numFmtId="178" formatCode="#,##0\ &quot;人&quot;"/>
    <numFmt numFmtId="179" formatCode="[$-411]ggge&quot;年&quot;m&quot;月&quot;d&quot;日&quot;;@"/>
    <numFmt numFmtId="180" formatCode="[$-411]ggyy&quot;年&quot;m&quot;月&quot;d&quot;日&quot;"/>
    <numFmt numFmtId="181" formatCode="#,##0_ "/>
    <numFmt numFmtId="182" formatCode="[$-411]ge\.m\.d;@"/>
  </numFmts>
  <fonts count="4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9" tint="-0.249977111117893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name val="ＭＳ ゴシック"/>
      <family val="3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7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</borders>
  <cellStyleXfs count="4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3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</cellStyleXfs>
  <cellXfs count="38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 textRotation="255"/>
    </xf>
    <xf numFmtId="0" fontId="5" fillId="0" borderId="0" xfId="0" applyFont="1" applyAlignment="1">
      <alignment vertical="center" textRotation="255" shrinkToFit="1"/>
    </xf>
    <xf numFmtId="49" fontId="5" fillId="0" borderId="0" xfId="0" applyNumberFormat="1" applyFont="1">
      <alignment vertical="center"/>
    </xf>
    <xf numFmtId="0" fontId="28" fillId="24" borderId="0" xfId="0" applyFont="1" applyFill="1" applyAlignment="1">
      <alignment horizontal="left" vertical="center"/>
    </xf>
    <xf numFmtId="0" fontId="28" fillId="24" borderId="0" xfId="0" applyFont="1" applyFill="1">
      <alignment vertical="center"/>
    </xf>
    <xf numFmtId="0" fontId="8" fillId="0" borderId="0" xfId="0" applyFont="1">
      <alignment vertical="center"/>
    </xf>
    <xf numFmtId="0" fontId="8" fillId="24" borderId="0" xfId="0" applyFont="1" applyFill="1" applyAlignment="1">
      <alignment horizontal="left" vertical="center"/>
    </xf>
    <xf numFmtId="0" fontId="8" fillId="25" borderId="0" xfId="0" applyFont="1" applyFill="1">
      <alignment vertical="center"/>
    </xf>
    <xf numFmtId="0" fontId="8" fillId="25" borderId="0" xfId="0" applyFont="1" applyFill="1" applyAlignment="1">
      <alignment horizontal="left" vertical="center"/>
    </xf>
    <xf numFmtId="0" fontId="8" fillId="24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>
      <alignment vertical="center"/>
    </xf>
    <xf numFmtId="49" fontId="8" fillId="24" borderId="0" xfId="0" applyNumberFormat="1" applyFont="1" applyFill="1" applyAlignment="1">
      <alignment horizontal="left" vertical="center"/>
    </xf>
    <xf numFmtId="49" fontId="8" fillId="25" borderId="0" xfId="0" applyNumberFormat="1" applyFont="1" applyFill="1" applyAlignment="1">
      <alignment horizontal="left" vertical="center"/>
    </xf>
    <xf numFmtId="0" fontId="2" fillId="0" borderId="0" xfId="45">
      <alignment vertical="center"/>
    </xf>
    <xf numFmtId="49" fontId="2" fillId="0" borderId="0" xfId="45" applyNumberFormat="1">
      <alignment vertical="center"/>
    </xf>
    <xf numFmtId="0" fontId="29" fillId="0" borderId="18" xfId="44" applyFont="1" applyBorder="1" applyAlignment="1">
      <alignment horizontal="left" vertical="center"/>
    </xf>
    <xf numFmtId="0" fontId="2" fillId="0" borderId="0" xfId="45" applyAlignment="1">
      <alignment horizontal="left" vertical="center"/>
    </xf>
    <xf numFmtId="0" fontId="29" fillId="0" borderId="22" xfId="44" applyFont="1" applyBorder="1" applyAlignment="1">
      <alignment horizontal="left" vertical="center"/>
    </xf>
    <xf numFmtId="0" fontId="29" fillId="0" borderId="22" xfId="44" applyFont="1" applyBorder="1" applyAlignment="1">
      <alignment horizontal="left" vertical="center" shrinkToFit="1"/>
    </xf>
    <xf numFmtId="49" fontId="0" fillId="0" borderId="31" xfId="0" applyNumberFormat="1" applyBorder="1">
      <alignment vertical="center"/>
    </xf>
    <xf numFmtId="0" fontId="28" fillId="25" borderId="0" xfId="0" applyFont="1" applyFill="1">
      <alignment vertical="center"/>
    </xf>
    <xf numFmtId="0" fontId="8" fillId="25" borderId="0" xfId="0" quotePrefix="1" applyFont="1" applyFill="1" applyAlignment="1">
      <alignment horizontal="left" vertical="center"/>
    </xf>
    <xf numFmtId="14" fontId="8" fillId="0" borderId="0" xfId="0" applyNumberFormat="1" applyFont="1">
      <alignment vertical="center"/>
    </xf>
    <xf numFmtId="0" fontId="32" fillId="0" borderId="0" xfId="46" applyFont="1">
      <alignment vertical="center"/>
    </xf>
    <xf numFmtId="0" fontId="32" fillId="0" borderId="16" xfId="46" applyFont="1" applyBorder="1">
      <alignment vertical="center"/>
    </xf>
    <xf numFmtId="0" fontId="33" fillId="0" borderId="0" xfId="46" applyFont="1" applyAlignment="1">
      <alignment horizontal="centerContinuous" vertical="center"/>
    </xf>
    <xf numFmtId="0" fontId="32" fillId="0" borderId="0" xfId="46" applyFont="1" applyAlignment="1">
      <alignment horizontal="centerContinuous" vertical="center"/>
    </xf>
    <xf numFmtId="0" fontId="34" fillId="0" borderId="0" xfId="46" applyFont="1">
      <alignment vertical="center"/>
    </xf>
    <xf numFmtId="0" fontId="35" fillId="0" borderId="21" xfId="46" applyFont="1" applyBorder="1" applyAlignment="1">
      <alignment horizontal="center" vertical="center"/>
    </xf>
    <xf numFmtId="0" fontId="5" fillId="25" borderId="0" xfId="0" applyFont="1" applyFill="1">
      <alignment vertical="center"/>
    </xf>
    <xf numFmtId="49" fontId="5" fillId="27" borderId="20" xfId="0" applyNumberFormat="1" applyFont="1" applyFill="1" applyBorder="1">
      <alignment vertical="center"/>
    </xf>
    <xf numFmtId="0" fontId="5" fillId="27" borderId="20" xfId="0" applyFont="1" applyFill="1" applyBorder="1">
      <alignment vertical="center"/>
    </xf>
    <xf numFmtId="49" fontId="5" fillId="25" borderId="0" xfId="0" applyNumberFormat="1" applyFont="1" applyFill="1">
      <alignment vertical="center"/>
    </xf>
    <xf numFmtId="0" fontId="5" fillId="27" borderId="19" xfId="0" applyFont="1" applyFill="1" applyBorder="1">
      <alignment vertical="center"/>
    </xf>
    <xf numFmtId="0" fontId="5" fillId="27" borderId="13" xfId="0" applyFont="1" applyFill="1" applyBorder="1">
      <alignment vertical="center"/>
    </xf>
    <xf numFmtId="0" fontId="5" fillId="27" borderId="12" xfId="0" applyFont="1" applyFill="1" applyBorder="1" applyAlignment="1">
      <alignment horizontal="centerContinuous" vertical="center"/>
    </xf>
    <xf numFmtId="0" fontId="5" fillId="27" borderId="13" xfId="0" applyFont="1" applyFill="1" applyBorder="1" applyAlignment="1">
      <alignment horizontal="centerContinuous" vertical="center"/>
    </xf>
    <xf numFmtId="0" fontId="9" fillId="27" borderId="16" xfId="0" applyFont="1" applyFill="1" applyBorder="1">
      <alignment vertical="center"/>
    </xf>
    <xf numFmtId="0" fontId="5" fillId="27" borderId="16" xfId="0" applyFont="1" applyFill="1" applyBorder="1">
      <alignment vertical="center"/>
    </xf>
    <xf numFmtId="0" fontId="6" fillId="27" borderId="13" xfId="0" applyFont="1" applyFill="1" applyBorder="1">
      <alignment vertical="center"/>
    </xf>
    <xf numFmtId="176" fontId="5" fillId="27" borderId="13" xfId="0" applyNumberFormat="1" applyFont="1" applyFill="1" applyBorder="1">
      <alignment vertical="center"/>
    </xf>
    <xf numFmtId="177" fontId="6" fillId="27" borderId="13" xfId="0" applyNumberFormat="1" applyFont="1" applyFill="1" applyBorder="1" applyAlignment="1">
      <alignment horizontal="center" vertical="center"/>
    </xf>
    <xf numFmtId="176" fontId="5" fillId="27" borderId="14" xfId="0" applyNumberFormat="1" applyFont="1" applyFill="1" applyBorder="1">
      <alignment vertical="center"/>
    </xf>
    <xf numFmtId="0" fontId="5" fillId="27" borderId="14" xfId="0" applyFont="1" applyFill="1" applyBorder="1">
      <alignment vertical="center"/>
    </xf>
    <xf numFmtId="0" fontId="34" fillId="27" borderId="16" xfId="46" applyFont="1" applyFill="1" applyBorder="1" applyAlignment="1">
      <alignment horizontal="center" vertical="center"/>
    </xf>
    <xf numFmtId="0" fontId="34" fillId="27" borderId="16" xfId="46" applyFont="1" applyFill="1" applyBorder="1" applyAlignment="1">
      <alignment horizontal="centerContinuous" vertical="center"/>
    </xf>
    <xf numFmtId="0" fontId="32" fillId="27" borderId="12" xfId="46" applyFont="1" applyFill="1" applyBorder="1">
      <alignment vertical="center"/>
    </xf>
    <xf numFmtId="0" fontId="32" fillId="27" borderId="13" xfId="46" applyFont="1" applyFill="1" applyBorder="1">
      <alignment vertical="center"/>
    </xf>
    <xf numFmtId="49" fontId="35" fillId="0" borderId="21" xfId="46" applyNumberFormat="1" applyFont="1" applyBorder="1" applyAlignment="1">
      <alignment horizontal="center" vertical="center"/>
    </xf>
    <xf numFmtId="178" fontId="5" fillId="27" borderId="14" xfId="0" applyNumberFormat="1" applyFont="1" applyFill="1" applyBorder="1" applyAlignment="1">
      <alignment horizontal="center" vertical="center"/>
    </xf>
    <xf numFmtId="179" fontId="5" fillId="0" borderId="0" xfId="0" applyNumberFormat="1" applyFont="1" applyAlignment="1" applyProtection="1">
      <alignment horizontal="right" vertical="center"/>
      <protection locked="0"/>
    </xf>
    <xf numFmtId="0" fontId="5" fillId="0" borderId="35" xfId="0" applyFont="1" applyBorder="1" applyAlignment="1">
      <alignment horizontal="centerContinuous" vertical="center"/>
    </xf>
    <xf numFmtId="0" fontId="5" fillId="0" borderId="36" xfId="0" applyFont="1" applyBorder="1" applyAlignment="1">
      <alignment horizontal="centerContinuous" vertical="center"/>
    </xf>
    <xf numFmtId="0" fontId="5" fillId="0" borderId="37" xfId="0" applyFont="1" applyBorder="1" applyAlignment="1">
      <alignment horizontal="centerContinuous" vertical="center"/>
    </xf>
    <xf numFmtId="0" fontId="9" fillId="0" borderId="0" xfId="0" applyFont="1">
      <alignment vertical="center"/>
    </xf>
    <xf numFmtId="0" fontId="5" fillId="27" borderId="23" xfId="0" applyFont="1" applyFill="1" applyBorder="1">
      <alignment vertical="center"/>
    </xf>
    <xf numFmtId="49" fontId="5" fillId="27" borderId="33" xfId="0" applyNumberFormat="1" applyFont="1" applyFill="1" applyBorder="1" applyProtection="1">
      <alignment vertical="center"/>
      <protection locked="0"/>
    </xf>
    <xf numFmtId="49" fontId="5" fillId="27" borderId="56" xfId="0" applyNumberFormat="1" applyFont="1" applyFill="1" applyBorder="1">
      <alignment vertical="center"/>
    </xf>
    <xf numFmtId="49" fontId="5" fillId="27" borderId="57" xfId="0" applyNumberFormat="1" applyFont="1" applyFill="1" applyBorder="1">
      <alignment vertical="center"/>
    </xf>
    <xf numFmtId="0" fontId="5" fillId="27" borderId="60" xfId="0" applyFont="1" applyFill="1" applyBorder="1">
      <alignment vertical="center"/>
    </xf>
    <xf numFmtId="49" fontId="5" fillId="27" borderId="61" xfId="0" applyNumberFormat="1" applyFont="1" applyFill="1" applyBorder="1" applyProtection="1">
      <alignment vertical="center"/>
      <protection locked="0"/>
    </xf>
    <xf numFmtId="0" fontId="5" fillId="27" borderId="63" xfId="0" applyFont="1" applyFill="1" applyBorder="1">
      <alignment vertical="center"/>
    </xf>
    <xf numFmtId="0" fontId="5" fillId="27" borderId="57" xfId="0" applyFont="1" applyFill="1" applyBorder="1">
      <alignment vertical="center"/>
    </xf>
    <xf numFmtId="49" fontId="9" fillId="27" borderId="11" xfId="0" applyNumberFormat="1" applyFont="1" applyFill="1" applyBorder="1" applyAlignment="1">
      <alignment horizontal="left" vertical="center" indent="1"/>
    </xf>
    <xf numFmtId="49" fontId="9" fillId="27" borderId="10" xfId="0" applyNumberFormat="1" applyFont="1" applyFill="1" applyBorder="1">
      <alignment vertical="center"/>
    </xf>
    <xf numFmtId="178" fontId="5" fillId="27" borderId="63" xfId="0" applyNumberFormat="1" applyFont="1" applyFill="1" applyBorder="1" applyAlignment="1">
      <alignment horizontal="center" vertical="center"/>
    </xf>
    <xf numFmtId="178" fontId="5" fillId="27" borderId="45" xfId="0" applyNumberFormat="1" applyFont="1" applyFill="1" applyBorder="1" applyAlignment="1">
      <alignment horizontal="center" vertical="center"/>
    </xf>
    <xf numFmtId="178" fontId="5" fillId="27" borderId="64" xfId="0" applyNumberFormat="1" applyFont="1" applyFill="1" applyBorder="1" applyAlignment="1">
      <alignment horizontal="center" vertical="center"/>
    </xf>
    <xf numFmtId="176" fontId="5" fillId="27" borderId="43" xfId="0" applyNumberFormat="1" applyFont="1" applyFill="1" applyBorder="1">
      <alignment vertical="center"/>
    </xf>
    <xf numFmtId="0" fontId="5" fillId="27" borderId="44" xfId="0" applyFont="1" applyFill="1" applyBorder="1">
      <alignment vertical="center"/>
    </xf>
    <xf numFmtId="177" fontId="6" fillId="27" borderId="44" xfId="0" applyNumberFormat="1" applyFont="1" applyFill="1" applyBorder="1" applyAlignment="1">
      <alignment horizontal="center" vertical="center"/>
    </xf>
    <xf numFmtId="176" fontId="5" fillId="27" borderId="44" xfId="0" applyNumberFormat="1" applyFont="1" applyFill="1" applyBorder="1">
      <alignment vertical="center"/>
    </xf>
    <xf numFmtId="176" fontId="5" fillId="27" borderId="45" xfId="0" applyNumberFormat="1" applyFont="1" applyFill="1" applyBorder="1">
      <alignment vertical="center"/>
    </xf>
    <xf numFmtId="176" fontId="5" fillId="27" borderId="55" xfId="0" applyNumberFormat="1" applyFont="1" applyFill="1" applyBorder="1">
      <alignment vertical="center"/>
    </xf>
    <xf numFmtId="0" fontId="5" fillId="27" borderId="55" xfId="0" applyFont="1" applyFill="1" applyBorder="1">
      <alignment vertical="center"/>
    </xf>
    <xf numFmtId="0" fontId="5" fillId="27" borderId="43" xfId="0" applyFont="1" applyFill="1" applyBorder="1">
      <alignment vertical="center"/>
    </xf>
    <xf numFmtId="0" fontId="5" fillId="27" borderId="45" xfId="0" applyFont="1" applyFill="1" applyBorder="1">
      <alignment vertical="center"/>
    </xf>
    <xf numFmtId="0" fontId="5" fillId="28" borderId="0" xfId="0" applyFont="1" applyFill="1">
      <alignment vertical="center"/>
    </xf>
    <xf numFmtId="0" fontId="38" fillId="28" borderId="0" xfId="0" applyFont="1" applyFill="1" applyAlignment="1">
      <alignment horizontal="centerContinuous" vertical="center"/>
    </xf>
    <xf numFmtId="0" fontId="5" fillId="28" borderId="0" xfId="0" applyFont="1" applyFill="1" applyAlignment="1">
      <alignment horizontal="centerContinuous" vertical="center"/>
    </xf>
    <xf numFmtId="0" fontId="7" fillId="28" borderId="0" xfId="0" applyFont="1" applyFill="1">
      <alignment vertical="center"/>
    </xf>
    <xf numFmtId="0" fontId="5" fillId="28" borderId="0" xfId="0" applyFont="1" applyFill="1" applyAlignment="1">
      <alignment vertical="center" textRotation="255" shrinkToFit="1"/>
    </xf>
    <xf numFmtId="0" fontId="5" fillId="28" borderId="0" xfId="0" applyFont="1" applyFill="1" applyAlignment="1">
      <alignment vertical="center" textRotation="255"/>
    </xf>
    <xf numFmtId="0" fontId="5" fillId="28" borderId="0" xfId="0" applyFont="1" applyFill="1" applyAlignment="1">
      <alignment horizontal="distributed" vertical="center"/>
    </xf>
    <xf numFmtId="179" fontId="5" fillId="28" borderId="0" xfId="0" applyNumberFormat="1" applyFont="1" applyFill="1" applyAlignment="1">
      <alignment horizontal="right" vertical="center"/>
    </xf>
    <xf numFmtId="49" fontId="5" fillId="27" borderId="61" xfId="0" applyNumberFormat="1" applyFont="1" applyFill="1" applyBorder="1">
      <alignment vertical="center"/>
    </xf>
    <xf numFmtId="49" fontId="5" fillId="27" borderId="44" xfId="0" applyNumberFormat="1" applyFont="1" applyFill="1" applyBorder="1">
      <alignment vertical="center"/>
    </xf>
    <xf numFmtId="181" fontId="5" fillId="27" borderId="14" xfId="0" applyNumberFormat="1" applyFont="1" applyFill="1" applyBorder="1" applyAlignment="1">
      <alignment horizontal="center" vertical="center"/>
    </xf>
    <xf numFmtId="181" fontId="5" fillId="27" borderId="45" xfId="0" applyNumberFormat="1" applyFont="1" applyFill="1" applyBorder="1" applyAlignment="1">
      <alignment horizontal="center" vertical="center"/>
    </xf>
    <xf numFmtId="0" fontId="5" fillId="27" borderId="14" xfId="0" applyFont="1" applyFill="1" applyBorder="1" applyAlignment="1">
      <alignment horizontal="centerContinuous" vertical="center"/>
    </xf>
    <xf numFmtId="0" fontId="5" fillId="27" borderId="17" xfId="0" applyFont="1" applyFill="1" applyBorder="1">
      <alignment vertical="center"/>
    </xf>
    <xf numFmtId="181" fontId="5" fillId="27" borderId="38" xfId="0" applyNumberFormat="1" applyFont="1" applyFill="1" applyBorder="1" applyAlignment="1">
      <alignment horizontal="center" vertical="center"/>
    </xf>
    <xf numFmtId="49" fontId="9" fillId="27" borderId="11" xfId="0" applyNumberFormat="1" applyFont="1" applyFill="1" applyBorder="1">
      <alignment vertical="center"/>
    </xf>
    <xf numFmtId="0" fontId="9" fillId="27" borderId="0" xfId="0" applyFont="1" applyFill="1">
      <alignment vertical="center"/>
    </xf>
    <xf numFmtId="0" fontId="5" fillId="27" borderId="0" xfId="0" applyFont="1" applyFill="1">
      <alignment vertical="center"/>
    </xf>
    <xf numFmtId="0" fontId="5" fillId="27" borderId="22" xfId="0" applyFont="1" applyFill="1" applyBorder="1">
      <alignment vertical="center"/>
    </xf>
    <xf numFmtId="0" fontId="5" fillId="28" borderId="49" xfId="0" applyFont="1" applyFill="1" applyBorder="1">
      <alignment vertical="center"/>
    </xf>
    <xf numFmtId="0" fontId="5" fillId="28" borderId="50" xfId="0" applyFont="1" applyFill="1" applyBorder="1">
      <alignment vertical="center"/>
    </xf>
    <xf numFmtId="0" fontId="5" fillId="28" borderId="66" xfId="0" applyFont="1" applyFill="1" applyBorder="1">
      <alignment vertical="center"/>
    </xf>
    <xf numFmtId="0" fontId="5" fillId="28" borderId="54" xfId="0" applyFont="1" applyFill="1" applyBorder="1">
      <alignment vertical="center"/>
    </xf>
    <xf numFmtId="0" fontId="5" fillId="28" borderId="70" xfId="0" applyFont="1" applyFill="1" applyBorder="1">
      <alignment vertical="center"/>
    </xf>
    <xf numFmtId="0" fontId="9" fillId="28" borderId="0" xfId="0" applyFont="1" applyFill="1">
      <alignment vertical="center"/>
    </xf>
    <xf numFmtId="49" fontId="5" fillId="27" borderId="33" xfId="0" applyNumberFormat="1" applyFont="1" applyFill="1" applyBorder="1">
      <alignment vertical="center"/>
    </xf>
    <xf numFmtId="0" fontId="39" fillId="0" borderId="0" xfId="0" applyFont="1" applyAlignment="1">
      <alignment horizontal="centerContinuous" vertical="center"/>
    </xf>
    <xf numFmtId="0" fontId="5" fillId="0" borderId="70" xfId="0" applyFont="1" applyBorder="1">
      <alignment vertical="center"/>
    </xf>
    <xf numFmtId="14" fontId="5" fillId="25" borderId="0" xfId="0" applyNumberFormat="1" applyFont="1" applyFill="1">
      <alignment vertical="center"/>
    </xf>
    <xf numFmtId="0" fontId="5" fillId="0" borderId="50" xfId="0" applyFont="1" applyBorder="1">
      <alignment vertical="center"/>
    </xf>
    <xf numFmtId="0" fontId="5" fillId="27" borderId="10" xfId="0" applyFont="1" applyFill="1" applyBorder="1">
      <alignment vertical="center"/>
    </xf>
    <xf numFmtId="0" fontId="5" fillId="27" borderId="11" xfId="0" applyFont="1" applyFill="1" applyBorder="1">
      <alignment vertical="center"/>
    </xf>
    <xf numFmtId="0" fontId="5" fillId="27" borderId="71" xfId="0" applyFont="1" applyFill="1" applyBorder="1">
      <alignment vertical="center"/>
    </xf>
    <xf numFmtId="0" fontId="5" fillId="27" borderId="15" xfId="0" applyFont="1" applyFill="1" applyBorder="1">
      <alignment vertical="center"/>
    </xf>
    <xf numFmtId="0" fontId="7" fillId="27" borderId="16" xfId="0" applyFont="1" applyFill="1" applyBorder="1">
      <alignment vertical="center"/>
    </xf>
    <xf numFmtId="0" fontId="5" fillId="27" borderId="65" xfId="0" applyFont="1" applyFill="1" applyBorder="1">
      <alignment vertical="center"/>
    </xf>
    <xf numFmtId="0" fontId="40" fillId="0" borderId="0" xfId="0" applyFont="1" applyAlignment="1">
      <alignment horizontal="left" vertical="top" indent="1"/>
    </xf>
    <xf numFmtId="0" fontId="40" fillId="28" borderId="0" xfId="0" applyFont="1" applyFill="1" applyAlignment="1">
      <alignment horizontal="left" vertical="top" indent="1"/>
    </xf>
    <xf numFmtId="0" fontId="8" fillId="29" borderId="0" xfId="0" applyFont="1" applyFill="1">
      <alignment vertical="center"/>
    </xf>
    <xf numFmtId="0" fontId="41" fillId="25" borderId="0" xfId="0" applyFont="1" applyFill="1">
      <alignment vertical="center"/>
    </xf>
    <xf numFmtId="0" fontId="41" fillId="0" borderId="0" xfId="0" applyFont="1" applyAlignment="1">
      <alignment horizontal="left" vertical="center"/>
    </xf>
    <xf numFmtId="0" fontId="41" fillId="0" borderId="0" xfId="0" applyFont="1">
      <alignment vertical="center"/>
    </xf>
    <xf numFmtId="0" fontId="41" fillId="30" borderId="0" xfId="0" applyFont="1" applyFill="1" applyAlignment="1">
      <alignment horizontal="left" vertical="center"/>
    </xf>
    <xf numFmtId="0" fontId="41" fillId="30" borderId="0" xfId="0" applyFont="1" applyFill="1">
      <alignment vertical="center"/>
    </xf>
    <xf numFmtId="182" fontId="41" fillId="0" borderId="0" xfId="0" applyNumberFormat="1" applyFont="1">
      <alignment vertical="center"/>
    </xf>
    <xf numFmtId="0" fontId="5" fillId="26" borderId="0" xfId="0" applyFont="1" applyFill="1">
      <alignment vertical="center"/>
    </xf>
    <xf numFmtId="49" fontId="5" fillId="0" borderId="57" xfId="0" applyNumberFormat="1" applyFont="1" applyBorder="1">
      <alignment vertical="center"/>
    </xf>
    <xf numFmtId="49" fontId="5" fillId="0" borderId="75" xfId="0" applyNumberFormat="1" applyFont="1" applyBorder="1">
      <alignment vertical="center"/>
    </xf>
    <xf numFmtId="49" fontId="5" fillId="0" borderId="58" xfId="0" applyNumberFormat="1" applyFont="1" applyBorder="1">
      <alignment vertical="center"/>
    </xf>
    <xf numFmtId="181" fontId="5" fillId="0" borderId="55" xfId="0" applyNumberFormat="1" applyFont="1" applyBorder="1">
      <alignment vertical="center"/>
    </xf>
    <xf numFmtId="181" fontId="5" fillId="0" borderId="13" xfId="0" applyNumberFormat="1" applyFont="1" applyBorder="1">
      <alignment vertical="center"/>
    </xf>
    <xf numFmtId="181" fontId="5" fillId="0" borderId="12" xfId="0" applyNumberFormat="1" applyFont="1" applyBorder="1">
      <alignment vertical="center"/>
    </xf>
    <xf numFmtId="0" fontId="5" fillId="0" borderId="55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63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 vertical="center"/>
      <protection locked="0"/>
    </xf>
    <xf numFmtId="0" fontId="5" fillId="27" borderId="39" xfId="0" applyFont="1" applyFill="1" applyBorder="1" applyAlignment="1">
      <alignment horizontal="center" vertical="center" textRotation="255" shrinkToFit="1"/>
    </xf>
    <xf numFmtId="0" fontId="5" fillId="27" borderId="48" xfId="0" applyFont="1" applyFill="1" applyBorder="1" applyAlignment="1">
      <alignment horizontal="center" vertical="center" textRotation="255" shrinkToFit="1"/>
    </xf>
    <xf numFmtId="0" fontId="5" fillId="27" borderId="55" xfId="0" applyFont="1" applyFill="1" applyBorder="1" applyAlignment="1">
      <alignment horizontal="center" vertical="center" textRotation="255" shrinkToFit="1"/>
    </xf>
    <xf numFmtId="0" fontId="5" fillId="27" borderId="63" xfId="0" applyFont="1" applyFill="1" applyBorder="1" applyAlignment="1">
      <alignment horizontal="center" vertical="center" textRotation="255" shrinkToFit="1"/>
    </xf>
    <xf numFmtId="0" fontId="5" fillId="27" borderId="49" xfId="0" applyFont="1" applyFill="1" applyBorder="1" applyAlignment="1">
      <alignment horizontal="center" vertical="center" textRotation="255" shrinkToFit="1"/>
    </xf>
    <xf numFmtId="0" fontId="5" fillId="27" borderId="66" xfId="0" applyFont="1" applyFill="1" applyBorder="1" applyAlignment="1">
      <alignment horizontal="center" vertical="center" textRotation="255" shrinkToFit="1"/>
    </xf>
    <xf numFmtId="0" fontId="5" fillId="27" borderId="52" xfId="0" applyFont="1" applyFill="1" applyBorder="1" applyAlignment="1">
      <alignment horizontal="center" vertical="center" textRotation="255" shrinkToFit="1"/>
    </xf>
    <xf numFmtId="0" fontId="5" fillId="27" borderId="65" xfId="0" applyFont="1" applyFill="1" applyBorder="1" applyAlignment="1">
      <alignment horizontal="center" vertical="center" textRotation="255" shrinkToFit="1"/>
    </xf>
    <xf numFmtId="0" fontId="5" fillId="0" borderId="11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5" fillId="0" borderId="18" xfId="0" applyFont="1" applyBorder="1">
      <alignment vertical="center"/>
    </xf>
    <xf numFmtId="0" fontId="37" fillId="0" borderId="11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49" fontId="5" fillId="27" borderId="32" xfId="0" applyNumberFormat="1" applyFont="1" applyFill="1" applyBorder="1" applyAlignment="1">
      <alignment vertical="center" shrinkToFit="1"/>
    </xf>
    <xf numFmtId="49" fontId="5" fillId="27" borderId="33" xfId="0" applyNumberFormat="1" applyFont="1" applyFill="1" applyBorder="1" applyAlignment="1">
      <alignment vertical="center" shrinkToFit="1"/>
    </xf>
    <xf numFmtId="49" fontId="5" fillId="27" borderId="34" xfId="0" applyNumberFormat="1" applyFont="1" applyFill="1" applyBorder="1" applyAlignment="1">
      <alignment vertical="center" shrinkToFit="1"/>
    </xf>
    <xf numFmtId="49" fontId="5" fillId="0" borderId="33" xfId="0" applyNumberFormat="1" applyFont="1" applyBorder="1">
      <alignment vertical="center"/>
    </xf>
    <xf numFmtId="49" fontId="5" fillId="0" borderId="61" xfId="0" applyNumberFormat="1" applyFont="1" applyBorder="1">
      <alignment vertical="center"/>
    </xf>
    <xf numFmtId="49" fontId="5" fillId="27" borderId="32" xfId="0" applyNumberFormat="1" applyFont="1" applyFill="1" applyBorder="1">
      <alignment vertical="center"/>
    </xf>
    <xf numFmtId="49" fontId="5" fillId="27" borderId="33" xfId="0" applyNumberFormat="1" applyFont="1" applyFill="1" applyBorder="1">
      <alignment vertical="center"/>
    </xf>
    <xf numFmtId="49" fontId="5" fillId="27" borderId="34" xfId="0" applyNumberFormat="1" applyFont="1" applyFill="1" applyBorder="1">
      <alignment vertical="center"/>
    </xf>
    <xf numFmtId="0" fontId="5" fillId="27" borderId="67" xfId="0" applyFont="1" applyFill="1" applyBorder="1">
      <alignment vertical="center"/>
    </xf>
    <xf numFmtId="0" fontId="5" fillId="27" borderId="68" xfId="0" applyFont="1" applyFill="1" applyBorder="1">
      <alignment vertical="center"/>
    </xf>
    <xf numFmtId="179" fontId="5" fillId="0" borderId="68" xfId="0" applyNumberFormat="1" applyFont="1" applyBorder="1" applyAlignment="1" applyProtection="1">
      <alignment horizontal="center" vertical="center"/>
      <protection locked="0"/>
    </xf>
    <xf numFmtId="179" fontId="5" fillId="0" borderId="69" xfId="0" applyNumberFormat="1" applyFont="1" applyBorder="1" applyAlignment="1" applyProtection="1">
      <alignment horizontal="center" vertical="center"/>
      <protection locked="0"/>
    </xf>
    <xf numFmtId="0" fontId="5" fillId="27" borderId="36" xfId="0" applyFont="1" applyFill="1" applyBorder="1">
      <alignment vertical="center"/>
    </xf>
    <xf numFmtId="0" fontId="5" fillId="27" borderId="37" xfId="0" applyFont="1" applyFill="1" applyBorder="1">
      <alignment vertical="center"/>
    </xf>
    <xf numFmtId="0" fontId="5" fillId="27" borderId="47" xfId="0" applyFont="1" applyFill="1" applyBorder="1">
      <alignment vertical="center"/>
    </xf>
    <xf numFmtId="181" fontId="5" fillId="0" borderId="36" xfId="0" applyNumberFormat="1" applyFont="1" applyBorder="1" applyAlignment="1">
      <alignment horizontal="right" vertical="center"/>
    </xf>
    <xf numFmtId="181" fontId="5" fillId="0" borderId="37" xfId="0" applyNumberFormat="1" applyFont="1" applyBorder="1" applyAlignment="1">
      <alignment horizontal="right" vertical="center"/>
    </xf>
    <xf numFmtId="0" fontId="5" fillId="27" borderId="49" xfId="0" applyFont="1" applyFill="1" applyBorder="1">
      <alignment vertical="center"/>
    </xf>
    <xf numFmtId="0" fontId="5" fillId="27" borderId="50" xfId="0" applyFont="1" applyFill="1" applyBorder="1">
      <alignment vertical="center"/>
    </xf>
    <xf numFmtId="0" fontId="5" fillId="27" borderId="51" xfId="0" applyFont="1" applyFill="1" applyBorder="1">
      <alignment vertical="center"/>
    </xf>
    <xf numFmtId="0" fontId="5" fillId="27" borderId="52" xfId="0" applyFont="1" applyFill="1" applyBorder="1">
      <alignment vertical="center"/>
    </xf>
    <xf numFmtId="0" fontId="5" fillId="27" borderId="16" xfId="0" applyFont="1" applyFill="1" applyBorder="1">
      <alignment vertical="center"/>
    </xf>
    <xf numFmtId="0" fontId="5" fillId="27" borderId="17" xfId="0" applyFont="1" applyFill="1" applyBorder="1">
      <alignment vertical="center"/>
    </xf>
    <xf numFmtId="181" fontId="5" fillId="0" borderId="46" xfId="0" applyNumberFormat="1" applyFont="1" applyBorder="1">
      <alignment vertical="center"/>
    </xf>
    <xf numFmtId="181" fontId="5" fillId="0" borderId="44" xfId="0" applyNumberFormat="1" applyFont="1" applyBorder="1">
      <alignment vertical="center"/>
    </xf>
    <xf numFmtId="181" fontId="5" fillId="0" borderId="43" xfId="0" applyNumberFormat="1" applyFont="1" applyBorder="1">
      <alignment vertical="center"/>
    </xf>
    <xf numFmtId="181" fontId="5" fillId="0" borderId="46" xfId="0" applyNumberFormat="1" applyFont="1" applyBorder="1" applyAlignment="1">
      <alignment horizontal="center" vertical="center"/>
    </xf>
    <xf numFmtId="181" fontId="5" fillId="0" borderId="44" xfId="0" applyNumberFormat="1" applyFont="1" applyBorder="1" applyAlignment="1">
      <alignment horizontal="center" vertical="center"/>
    </xf>
    <xf numFmtId="49" fontId="5" fillId="0" borderId="27" xfId="0" applyNumberFormat="1" applyFont="1" applyBorder="1">
      <alignment vertical="center"/>
    </xf>
    <xf numFmtId="49" fontId="5" fillId="0" borderId="28" xfId="0" applyNumberFormat="1" applyFont="1" applyBorder="1">
      <alignment vertical="center"/>
    </xf>
    <xf numFmtId="49" fontId="5" fillId="0" borderId="59" xfId="0" applyNumberFormat="1" applyFont="1" applyBorder="1">
      <alignment vertical="center"/>
    </xf>
    <xf numFmtId="0" fontId="5" fillId="27" borderId="43" xfId="0" applyFont="1" applyFill="1" applyBorder="1">
      <alignment vertical="center"/>
    </xf>
    <xf numFmtId="0" fontId="5" fillId="27" borderId="44" xfId="0" applyFont="1" applyFill="1" applyBorder="1">
      <alignment vertical="center"/>
    </xf>
    <xf numFmtId="0" fontId="5" fillId="27" borderId="45" xfId="0" applyFont="1" applyFill="1" applyBorder="1">
      <alignment vertical="center"/>
    </xf>
    <xf numFmtId="49" fontId="5" fillId="0" borderId="46" xfId="0" applyNumberFormat="1" applyFont="1" applyBorder="1">
      <alignment vertical="center"/>
    </xf>
    <xf numFmtId="49" fontId="5" fillId="0" borderId="44" xfId="0" applyNumberFormat="1" applyFont="1" applyBorder="1">
      <alignment vertical="center"/>
    </xf>
    <xf numFmtId="49" fontId="5" fillId="0" borderId="45" xfId="0" applyNumberFormat="1" applyFont="1" applyBorder="1">
      <alignment vertical="center"/>
    </xf>
    <xf numFmtId="49" fontId="5" fillId="0" borderId="64" xfId="0" applyNumberFormat="1" applyFont="1" applyBorder="1">
      <alignment vertical="center"/>
    </xf>
    <xf numFmtId="0" fontId="5" fillId="27" borderId="39" xfId="0" applyFont="1" applyFill="1" applyBorder="1" applyAlignment="1">
      <alignment vertical="center" shrinkToFit="1"/>
    </xf>
    <xf numFmtId="0" fontId="5" fillId="27" borderId="40" xfId="0" applyFont="1" applyFill="1" applyBorder="1" applyAlignment="1">
      <alignment vertical="center" shrinkToFit="1"/>
    </xf>
    <xf numFmtId="0" fontId="5" fillId="27" borderId="41" xfId="0" applyFont="1" applyFill="1" applyBorder="1" applyAlignment="1">
      <alignment vertical="center" shrinkToFit="1"/>
    </xf>
    <xf numFmtId="181" fontId="5" fillId="0" borderId="42" xfId="0" applyNumberFormat="1" applyFont="1" applyBorder="1" applyAlignment="1">
      <alignment horizontal="right" vertical="center"/>
    </xf>
    <xf numFmtId="181" fontId="5" fillId="0" borderId="40" xfId="0" applyNumberFormat="1" applyFont="1" applyBorder="1" applyAlignment="1">
      <alignment horizontal="right" vertical="center"/>
    </xf>
    <xf numFmtId="0" fontId="5" fillId="27" borderId="40" xfId="0" applyFont="1" applyFill="1" applyBorder="1" applyAlignment="1">
      <alignment horizontal="center" vertical="center"/>
    </xf>
    <xf numFmtId="0" fontId="5" fillId="27" borderId="41" xfId="0" applyFont="1" applyFill="1" applyBorder="1" applyAlignment="1">
      <alignment horizontal="center" vertical="center"/>
    </xf>
    <xf numFmtId="0" fontId="5" fillId="27" borderId="27" xfId="0" applyFont="1" applyFill="1" applyBorder="1">
      <alignment vertical="center"/>
    </xf>
    <xf numFmtId="0" fontId="5" fillId="27" borderId="29" xfId="0" applyFont="1" applyFill="1" applyBorder="1">
      <alignment vertical="center"/>
    </xf>
    <xf numFmtId="49" fontId="5" fillId="0" borderId="29" xfId="0" applyNumberFormat="1" applyFont="1" applyBorder="1">
      <alignment vertical="center"/>
    </xf>
    <xf numFmtId="49" fontId="5" fillId="0" borderId="12" xfId="0" applyNumberFormat="1" applyFont="1" applyBorder="1">
      <alignment vertical="center"/>
    </xf>
    <xf numFmtId="49" fontId="5" fillId="0" borderId="13" xfId="0" applyNumberFormat="1" applyFont="1" applyBorder="1">
      <alignment vertical="center"/>
    </xf>
    <xf numFmtId="49" fontId="5" fillId="0" borderId="14" xfId="0" applyNumberFormat="1" applyFont="1" applyBorder="1">
      <alignment vertical="center"/>
    </xf>
    <xf numFmtId="0" fontId="5" fillId="27" borderId="55" xfId="0" applyFont="1" applyFill="1" applyBorder="1">
      <alignment vertical="center"/>
    </xf>
    <xf numFmtId="0" fontId="5" fillId="27" borderId="13" xfId="0" applyFont="1" applyFill="1" applyBorder="1">
      <alignment vertical="center"/>
    </xf>
    <xf numFmtId="0" fontId="5" fillId="27" borderId="14" xfId="0" applyFont="1" applyFill="1" applyBorder="1">
      <alignment vertical="center"/>
    </xf>
    <xf numFmtId="0" fontId="5" fillId="27" borderId="53" xfId="0" applyFont="1" applyFill="1" applyBorder="1" applyAlignment="1">
      <alignment horizontal="center" vertical="center"/>
    </xf>
    <xf numFmtId="0" fontId="5" fillId="27" borderId="10" xfId="0" applyFont="1" applyFill="1" applyBorder="1" applyAlignment="1">
      <alignment horizontal="center" vertical="center"/>
    </xf>
    <xf numFmtId="0" fontId="5" fillId="27" borderId="71" xfId="0" applyFont="1" applyFill="1" applyBorder="1" applyAlignment="1">
      <alignment horizontal="center" vertical="center"/>
    </xf>
    <xf numFmtId="0" fontId="5" fillId="27" borderId="52" xfId="0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/>
    </xf>
    <xf numFmtId="0" fontId="5" fillId="27" borderId="65" xfId="0" applyFont="1" applyFill="1" applyBorder="1" applyAlignment="1">
      <alignment horizontal="center" vertical="center"/>
    </xf>
    <xf numFmtId="0" fontId="5" fillId="27" borderId="39" xfId="0" applyFont="1" applyFill="1" applyBorder="1" applyAlignment="1">
      <alignment horizontal="center" vertical="center"/>
    </xf>
    <xf numFmtId="0" fontId="5" fillId="27" borderId="48" xfId="0" applyFont="1" applyFill="1" applyBorder="1" applyAlignment="1">
      <alignment horizontal="center" vertical="center"/>
    </xf>
    <xf numFmtId="178" fontId="5" fillId="27" borderId="55" xfId="0" applyNumberFormat="1" applyFont="1" applyFill="1" applyBorder="1" applyAlignment="1">
      <alignment horizontal="center" vertical="center"/>
    </xf>
    <xf numFmtId="178" fontId="5" fillId="27" borderId="13" xfId="0" applyNumberFormat="1" applyFont="1" applyFill="1" applyBorder="1" applyAlignment="1">
      <alignment horizontal="center" vertical="center"/>
    </xf>
    <xf numFmtId="178" fontId="5" fillId="27" borderId="14" xfId="0" applyNumberFormat="1" applyFont="1" applyFill="1" applyBorder="1" applyAlignment="1">
      <alignment horizontal="center" vertical="center"/>
    </xf>
    <xf numFmtId="178" fontId="5" fillId="27" borderId="12" xfId="0" applyNumberFormat="1" applyFont="1" applyFill="1" applyBorder="1" applyAlignment="1">
      <alignment horizontal="center" vertical="center"/>
    </xf>
    <xf numFmtId="178" fontId="5" fillId="27" borderId="63" xfId="0" applyNumberFormat="1" applyFont="1" applyFill="1" applyBorder="1" applyAlignment="1">
      <alignment horizontal="center" vertical="center"/>
    </xf>
    <xf numFmtId="0" fontId="5" fillId="27" borderId="12" xfId="0" applyFont="1" applyFill="1" applyBorder="1" applyAlignment="1">
      <alignment horizontal="distributed" vertical="center"/>
    </xf>
    <xf numFmtId="0" fontId="5" fillId="27" borderId="13" xfId="0" applyFont="1" applyFill="1" applyBorder="1" applyAlignment="1">
      <alignment horizontal="distributed" vertical="center"/>
    </xf>
    <xf numFmtId="0" fontId="5" fillId="27" borderId="14" xfId="0" applyFont="1" applyFill="1" applyBorder="1" applyAlignment="1">
      <alignment horizontal="distributed" vertical="center"/>
    </xf>
    <xf numFmtId="49" fontId="5" fillId="27" borderId="27" xfId="0" applyNumberFormat="1" applyFont="1" applyFill="1" applyBorder="1">
      <alignment vertical="center"/>
    </xf>
    <xf numFmtId="49" fontId="5" fillId="27" borderId="28" xfId="0" applyNumberFormat="1" applyFont="1" applyFill="1" applyBorder="1">
      <alignment vertical="center"/>
    </xf>
    <xf numFmtId="49" fontId="5" fillId="27" borderId="29" xfId="0" applyNumberFormat="1" applyFont="1" applyFill="1" applyBorder="1">
      <alignment vertical="center"/>
    </xf>
    <xf numFmtId="0" fontId="5" fillId="27" borderId="54" xfId="0" applyFont="1" applyFill="1" applyBorder="1">
      <alignment vertical="center"/>
    </xf>
    <xf numFmtId="0" fontId="5" fillId="27" borderId="0" xfId="0" applyFont="1" applyFill="1">
      <alignment vertical="center"/>
    </xf>
    <xf numFmtId="0" fontId="5" fillId="27" borderId="22" xfId="0" applyFont="1" applyFill="1" applyBorder="1">
      <alignment vertical="center"/>
    </xf>
    <xf numFmtId="49" fontId="5" fillId="0" borderId="19" xfId="0" applyNumberFormat="1" applyFont="1" applyBorder="1">
      <alignment vertical="center"/>
    </xf>
    <xf numFmtId="49" fontId="5" fillId="0" borderId="62" xfId="0" applyNumberFormat="1" applyFont="1" applyBorder="1">
      <alignment vertical="center"/>
    </xf>
    <xf numFmtId="0" fontId="5" fillId="27" borderId="54" xfId="0" applyFont="1" applyFill="1" applyBorder="1" applyAlignment="1">
      <alignment vertical="center" wrapText="1"/>
    </xf>
    <xf numFmtId="0" fontId="5" fillId="27" borderId="27" xfId="0" applyFont="1" applyFill="1" applyBorder="1" applyAlignment="1">
      <alignment horizontal="center" vertical="center"/>
    </xf>
    <xf numFmtId="0" fontId="5" fillId="27" borderId="29" xfId="0" applyFont="1" applyFill="1" applyBorder="1" applyAlignment="1">
      <alignment horizontal="center" vertical="center"/>
    </xf>
    <xf numFmtId="0" fontId="5" fillId="27" borderId="56" xfId="0" applyFont="1" applyFill="1" applyBorder="1" applyAlignment="1">
      <alignment horizontal="left" vertical="center"/>
    </xf>
    <xf numFmtId="0" fontId="5" fillId="27" borderId="57" xfId="0" applyFont="1" applyFill="1" applyBorder="1" applyAlignment="1">
      <alignment horizontal="left" vertical="center"/>
    </xf>
    <xf numFmtId="0" fontId="5" fillId="27" borderId="52" xfId="0" applyFont="1" applyFill="1" applyBorder="1" applyAlignment="1">
      <alignment vertical="center" wrapText="1"/>
    </xf>
    <xf numFmtId="0" fontId="5" fillId="27" borderId="16" xfId="0" applyFont="1" applyFill="1" applyBorder="1" applyAlignment="1">
      <alignment vertical="center" wrapText="1"/>
    </xf>
    <xf numFmtId="0" fontId="5" fillId="27" borderId="17" xfId="0" applyFont="1" applyFill="1" applyBorder="1" applyAlignment="1">
      <alignment vertical="center" wrapText="1"/>
    </xf>
    <xf numFmtId="0" fontId="5" fillId="27" borderId="28" xfId="0" applyFont="1" applyFill="1" applyBorder="1">
      <alignment vertical="center"/>
    </xf>
    <xf numFmtId="0" fontId="5" fillId="27" borderId="53" xfId="0" applyFont="1" applyFill="1" applyBorder="1" applyAlignment="1">
      <alignment vertical="center" wrapText="1"/>
    </xf>
    <xf numFmtId="0" fontId="5" fillId="27" borderId="10" xfId="0" applyFont="1" applyFill="1" applyBorder="1">
      <alignment vertical="center"/>
    </xf>
    <xf numFmtId="0" fontId="5" fillId="27" borderId="18" xfId="0" applyFont="1" applyFill="1" applyBorder="1">
      <alignment vertical="center"/>
    </xf>
    <xf numFmtId="49" fontId="5" fillId="27" borderId="23" xfId="0" applyNumberFormat="1" applyFont="1" applyFill="1" applyBorder="1">
      <alignment vertical="center"/>
    </xf>
    <xf numFmtId="49" fontId="5" fillId="27" borderId="20" xfId="0" applyNumberFormat="1" applyFont="1" applyFill="1" applyBorder="1">
      <alignment vertical="center"/>
    </xf>
    <xf numFmtId="49" fontId="5" fillId="27" borderId="30" xfId="0" applyNumberFormat="1" applyFont="1" applyFill="1" applyBorder="1">
      <alignment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32" xfId="0" applyNumberFormat="1" applyFont="1" applyBorder="1">
      <alignment vertical="center"/>
    </xf>
    <xf numFmtId="181" fontId="5" fillId="0" borderId="12" xfId="0" applyNumberFormat="1" applyFont="1" applyBorder="1" applyProtection="1">
      <alignment vertical="center"/>
      <protection locked="0"/>
    </xf>
    <xf numFmtId="181" fontId="5" fillId="0" borderId="13" xfId="0" applyNumberFormat="1" applyFont="1" applyBorder="1" applyProtection="1">
      <alignment vertical="center"/>
      <protection locked="0"/>
    </xf>
    <xf numFmtId="181" fontId="5" fillId="0" borderId="46" xfId="0" applyNumberFormat="1" applyFont="1" applyBorder="1" applyProtection="1">
      <alignment vertical="center"/>
      <protection locked="0"/>
    </xf>
    <xf numFmtId="181" fontId="5" fillId="0" borderId="44" xfId="0" applyNumberFormat="1" applyFont="1" applyBorder="1" applyProtection="1">
      <alignment vertical="center"/>
      <protection locked="0"/>
    </xf>
    <xf numFmtId="181" fontId="5" fillId="0" borderId="55" xfId="0" applyNumberFormat="1" applyFont="1" applyBorder="1" applyProtection="1">
      <alignment vertical="center"/>
      <protection locked="0"/>
    </xf>
    <xf numFmtId="181" fontId="5" fillId="0" borderId="43" xfId="0" applyNumberFormat="1" applyFont="1" applyBorder="1" applyProtection="1">
      <alignment vertical="center"/>
      <protection locked="0"/>
    </xf>
    <xf numFmtId="49" fontId="5" fillId="0" borderId="27" xfId="0" applyNumberFormat="1" applyFont="1" applyBorder="1" applyProtection="1">
      <alignment vertical="center"/>
      <protection locked="0"/>
    </xf>
    <xf numFmtId="49" fontId="5" fillId="0" borderId="28" xfId="0" applyNumberFormat="1" applyFont="1" applyBorder="1" applyProtection="1">
      <alignment vertical="center"/>
      <protection locked="0"/>
    </xf>
    <xf numFmtId="49" fontId="5" fillId="0" borderId="59" xfId="0" applyNumberFormat="1" applyFont="1" applyBorder="1" applyProtection="1">
      <alignment vertical="center"/>
      <protection locked="0"/>
    </xf>
    <xf numFmtId="49" fontId="5" fillId="0" borderId="12" xfId="0" applyNumberFormat="1" applyFont="1" applyBorder="1" applyProtection="1">
      <alignment vertical="center"/>
      <protection locked="0"/>
    </xf>
    <xf numFmtId="49" fontId="5" fillId="0" borderId="13" xfId="0" applyNumberFormat="1" applyFont="1" applyBorder="1" applyProtection="1">
      <alignment vertical="center"/>
      <protection locked="0"/>
    </xf>
    <xf numFmtId="49" fontId="5" fillId="0" borderId="14" xfId="0" applyNumberFormat="1" applyFont="1" applyBorder="1" applyProtection="1">
      <alignment vertical="center"/>
      <protection locked="0"/>
    </xf>
    <xf numFmtId="49" fontId="5" fillId="0" borderId="29" xfId="0" applyNumberFormat="1" applyFont="1" applyBorder="1" applyProtection="1">
      <alignment vertical="center"/>
      <protection locked="0"/>
    </xf>
    <xf numFmtId="49" fontId="5" fillId="0" borderId="46" xfId="0" applyNumberFormat="1" applyFont="1" applyBorder="1" applyProtection="1">
      <alignment vertical="center"/>
      <protection locked="0"/>
    </xf>
    <xf numFmtId="49" fontId="5" fillId="0" borderId="44" xfId="0" applyNumberFormat="1" applyFont="1" applyBorder="1" applyProtection="1">
      <alignment vertical="center"/>
      <protection locked="0"/>
    </xf>
    <xf numFmtId="49" fontId="5" fillId="0" borderId="64" xfId="0" applyNumberFormat="1" applyFont="1" applyBorder="1" applyProtection="1">
      <alignment vertical="center"/>
      <protection locked="0"/>
    </xf>
    <xf numFmtId="49" fontId="5" fillId="0" borderId="57" xfId="0" applyNumberFormat="1" applyFont="1" applyBorder="1" applyProtection="1">
      <alignment vertical="center"/>
      <protection locked="0"/>
    </xf>
    <xf numFmtId="49" fontId="5" fillId="0" borderId="58" xfId="0" applyNumberFormat="1" applyFont="1" applyBorder="1" applyProtection="1">
      <alignment vertical="center"/>
      <protection locked="0"/>
    </xf>
    <xf numFmtId="181" fontId="5" fillId="0" borderId="42" xfId="0" applyNumberFormat="1" applyFont="1" applyBorder="1" applyAlignment="1" applyProtection="1">
      <alignment horizontal="right" vertical="center"/>
      <protection locked="0"/>
    </xf>
    <xf numFmtId="181" fontId="5" fillId="0" borderId="40" xfId="0" applyNumberFormat="1" applyFont="1" applyBorder="1" applyAlignment="1" applyProtection="1">
      <alignment horizontal="right" vertical="center"/>
      <protection locked="0"/>
    </xf>
    <xf numFmtId="181" fontId="5" fillId="0" borderId="36" xfId="0" applyNumberFormat="1" applyFont="1" applyBorder="1" applyAlignment="1" applyProtection="1">
      <alignment horizontal="right" vertical="center"/>
      <protection locked="0"/>
    </xf>
    <xf numFmtId="181" fontId="5" fillId="0" borderId="37" xfId="0" applyNumberFormat="1" applyFont="1" applyBorder="1" applyAlignment="1" applyProtection="1">
      <alignment horizontal="right" vertical="center"/>
      <protection locked="0"/>
    </xf>
    <xf numFmtId="49" fontId="5" fillId="0" borderId="19" xfId="0" applyNumberFormat="1" applyFont="1" applyBorder="1" applyProtection="1">
      <alignment vertical="center"/>
      <protection locked="0"/>
    </xf>
    <xf numFmtId="49" fontId="5" fillId="0" borderId="62" xfId="0" applyNumberFormat="1" applyFont="1" applyBorder="1" applyProtection="1">
      <alignment vertical="center"/>
      <protection locked="0"/>
    </xf>
    <xf numFmtId="0" fontId="5" fillId="27" borderId="27" xfId="0" applyFont="1" applyFill="1" applyBorder="1" applyProtection="1">
      <alignment vertical="center"/>
      <protection locked="0"/>
    </xf>
    <xf numFmtId="0" fontId="5" fillId="27" borderId="28" xfId="0" applyFont="1" applyFill="1" applyBorder="1" applyProtection="1">
      <alignment vertical="center"/>
      <protection locked="0"/>
    </xf>
    <xf numFmtId="49" fontId="5" fillId="27" borderId="23" xfId="0" applyNumberFormat="1" applyFont="1" applyFill="1" applyBorder="1" applyProtection="1">
      <alignment vertical="center"/>
      <protection locked="0"/>
    </xf>
    <xf numFmtId="49" fontId="5" fillId="27" borderId="20" xfId="0" applyNumberFormat="1" applyFont="1" applyFill="1" applyBorder="1" applyProtection="1">
      <alignment vertical="center"/>
      <protection locked="0"/>
    </xf>
    <xf numFmtId="49" fontId="5" fillId="27" borderId="30" xfId="0" applyNumberFormat="1" applyFont="1" applyFill="1" applyBorder="1" applyProtection="1">
      <alignment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49" fontId="5" fillId="27" borderId="32" xfId="0" applyNumberFormat="1" applyFont="1" applyFill="1" applyBorder="1" applyProtection="1">
      <alignment vertical="center"/>
      <protection locked="0"/>
    </xf>
    <xf numFmtId="49" fontId="5" fillId="27" borderId="33" xfId="0" applyNumberFormat="1" applyFont="1" applyFill="1" applyBorder="1" applyProtection="1">
      <alignment vertical="center"/>
      <protection locked="0"/>
    </xf>
    <xf numFmtId="49" fontId="5" fillId="27" borderId="34" xfId="0" applyNumberFormat="1" applyFont="1" applyFill="1" applyBorder="1" applyProtection="1">
      <alignment vertical="center"/>
      <protection locked="0"/>
    </xf>
    <xf numFmtId="49" fontId="5" fillId="0" borderId="33" xfId="0" applyNumberFormat="1" applyFont="1" applyBorder="1" applyProtection="1">
      <alignment vertical="center"/>
      <protection locked="0"/>
    </xf>
    <xf numFmtId="49" fontId="5" fillId="0" borderId="61" xfId="0" applyNumberFormat="1" applyFont="1" applyBorder="1" applyProtection="1">
      <alignment vertical="center"/>
      <protection locked="0"/>
    </xf>
    <xf numFmtId="49" fontId="5" fillId="27" borderId="27" xfId="0" applyNumberFormat="1" applyFont="1" applyFill="1" applyBorder="1" applyProtection="1">
      <alignment vertical="center"/>
      <protection locked="0"/>
    </xf>
    <xf numFmtId="49" fontId="5" fillId="27" borderId="28" xfId="0" applyNumberFormat="1" applyFont="1" applyFill="1" applyBorder="1" applyProtection="1">
      <alignment vertical="center"/>
      <protection locked="0"/>
    </xf>
    <xf numFmtId="49" fontId="5" fillId="27" borderId="29" xfId="0" applyNumberFormat="1" applyFont="1" applyFill="1" applyBorder="1" applyProtection="1">
      <alignment vertical="center"/>
      <protection locked="0"/>
    </xf>
    <xf numFmtId="49" fontId="5" fillId="0" borderId="32" xfId="0" applyNumberFormat="1" applyFont="1" applyBorder="1" applyProtection="1">
      <alignment vertical="center"/>
      <protection locked="0"/>
    </xf>
    <xf numFmtId="0" fontId="5" fillId="27" borderId="56" xfId="0" applyFont="1" applyFill="1" applyBorder="1" applyAlignment="1" applyProtection="1">
      <alignment horizontal="left" vertical="center"/>
      <protection locked="0"/>
    </xf>
    <xf numFmtId="0" fontId="5" fillId="27" borderId="57" xfId="0" applyFont="1" applyFill="1" applyBorder="1" applyAlignment="1" applyProtection="1">
      <alignment horizontal="left" vertical="center"/>
      <protection locked="0"/>
    </xf>
    <xf numFmtId="0" fontId="37" fillId="0" borderId="11" xfId="0" applyFont="1" applyBorder="1" applyAlignment="1" applyProtection="1">
      <alignment horizontal="center" vertical="center"/>
      <protection locked="0"/>
    </xf>
    <xf numFmtId="0" fontId="37" fillId="0" borderId="10" xfId="0" applyFont="1" applyBorder="1" applyAlignment="1" applyProtection="1">
      <alignment horizontal="center" vertical="center"/>
      <protection locked="0"/>
    </xf>
    <xf numFmtId="0" fontId="37" fillId="0" borderId="18" xfId="0" applyFont="1" applyBorder="1" applyAlignment="1" applyProtection="1">
      <alignment horizontal="center" vertical="center"/>
      <protection locked="0"/>
    </xf>
    <xf numFmtId="49" fontId="5" fillId="27" borderId="32" xfId="0" applyNumberFormat="1" applyFont="1" applyFill="1" applyBorder="1" applyAlignment="1" applyProtection="1">
      <alignment vertical="center" shrinkToFit="1"/>
      <protection locked="0"/>
    </xf>
    <xf numFmtId="49" fontId="5" fillId="27" borderId="33" xfId="0" applyNumberFormat="1" applyFont="1" applyFill="1" applyBorder="1" applyAlignment="1" applyProtection="1">
      <alignment vertical="center" shrinkToFit="1"/>
      <protection locked="0"/>
    </xf>
    <xf numFmtId="49" fontId="5" fillId="27" borderId="34" xfId="0" applyNumberFormat="1" applyFont="1" applyFill="1" applyBorder="1" applyAlignment="1" applyProtection="1">
      <alignment vertical="center" shrinkToFit="1"/>
      <protection locked="0"/>
    </xf>
    <xf numFmtId="0" fontId="5" fillId="27" borderId="49" xfId="0" applyFont="1" applyFill="1" applyBorder="1" applyAlignment="1">
      <alignment vertical="center" wrapText="1"/>
    </xf>
    <xf numFmtId="49" fontId="5" fillId="0" borderId="72" xfId="0" applyNumberFormat="1" applyFont="1" applyBorder="1" applyAlignment="1" applyProtection="1">
      <alignment horizontal="center" vertical="center"/>
      <protection locked="0"/>
    </xf>
    <xf numFmtId="49" fontId="5" fillId="0" borderId="50" xfId="0" applyNumberFormat="1" applyFont="1" applyBorder="1" applyAlignment="1" applyProtection="1">
      <alignment horizontal="center" vertical="center"/>
      <protection locked="0"/>
    </xf>
    <xf numFmtId="49" fontId="5" fillId="0" borderId="66" xfId="0" applyNumberFormat="1" applyFont="1" applyBorder="1" applyAlignment="1" applyProtection="1">
      <alignment horizontal="center"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73" xfId="0" applyBorder="1" applyProtection="1">
      <alignment vertical="center"/>
      <protection locked="0"/>
    </xf>
    <xf numFmtId="49" fontId="5" fillId="0" borderId="74" xfId="0" applyNumberFormat="1" applyFont="1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49" fontId="5" fillId="0" borderId="76" xfId="0" applyNumberFormat="1" applyFont="1" applyBorder="1" applyProtection="1">
      <alignment vertical="center"/>
      <protection locked="0"/>
    </xf>
    <xf numFmtId="49" fontId="5" fillId="0" borderId="75" xfId="0" applyNumberFormat="1" applyFont="1" applyBorder="1" applyProtection="1">
      <alignment vertical="center"/>
      <protection locked="0"/>
    </xf>
    <xf numFmtId="179" fontId="5" fillId="0" borderId="36" xfId="0" applyNumberFormat="1" applyFont="1" applyBorder="1" applyAlignment="1" applyProtection="1">
      <alignment horizontal="center" vertical="center"/>
      <protection locked="0"/>
    </xf>
    <xf numFmtId="179" fontId="5" fillId="0" borderId="37" xfId="0" applyNumberFormat="1" applyFont="1" applyBorder="1" applyAlignment="1" applyProtection="1">
      <alignment horizontal="center" vertical="center"/>
      <protection locked="0"/>
    </xf>
    <xf numFmtId="179" fontId="5" fillId="0" borderId="38" xfId="0" applyNumberFormat="1" applyFont="1" applyBorder="1" applyAlignment="1" applyProtection="1">
      <alignment horizontal="center" vertical="center"/>
      <protection locked="0"/>
    </xf>
    <xf numFmtId="0" fontId="5" fillId="27" borderId="35" xfId="0" applyFont="1" applyFill="1" applyBorder="1">
      <alignment vertical="center"/>
    </xf>
    <xf numFmtId="0" fontId="5" fillId="0" borderId="36" xfId="0" applyFont="1" applyBorder="1" applyProtection="1">
      <alignment vertical="center"/>
      <protection locked="0"/>
    </xf>
    <xf numFmtId="0" fontId="5" fillId="0" borderId="37" xfId="0" applyFont="1" applyBorder="1" applyProtection="1">
      <alignment vertical="center"/>
      <protection locked="0"/>
    </xf>
    <xf numFmtId="0" fontId="5" fillId="0" borderId="47" xfId="0" applyFont="1" applyBorder="1" applyProtection="1">
      <alignment vertical="center"/>
      <protection locked="0"/>
    </xf>
    <xf numFmtId="0" fontId="5" fillId="27" borderId="36" xfId="0" applyFont="1" applyFill="1" applyBorder="1" applyAlignment="1">
      <alignment vertical="center" wrapText="1"/>
    </xf>
    <xf numFmtId="0" fontId="5" fillId="27" borderId="37" xfId="0" applyFont="1" applyFill="1" applyBorder="1" applyAlignment="1">
      <alignment vertical="center" wrapText="1"/>
    </xf>
    <xf numFmtId="0" fontId="5" fillId="27" borderId="47" xfId="0" applyFont="1" applyFill="1" applyBorder="1" applyAlignment="1">
      <alignment vertical="center" wrapText="1"/>
    </xf>
    <xf numFmtId="0" fontId="5" fillId="0" borderId="38" xfId="0" applyFont="1" applyBorder="1" applyProtection="1">
      <alignment vertical="center"/>
      <protection locked="0"/>
    </xf>
    <xf numFmtId="49" fontId="5" fillId="27" borderId="27" xfId="0" applyNumberFormat="1" applyFont="1" applyFill="1" applyBorder="1" applyAlignment="1">
      <alignment vertical="center" wrapText="1"/>
    </xf>
    <xf numFmtId="49" fontId="5" fillId="27" borderId="29" xfId="0" applyNumberFormat="1" applyFont="1" applyFill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37" fillId="0" borderId="12" xfId="0" applyFont="1" applyBorder="1" applyAlignment="1" applyProtection="1">
      <alignment horizontal="center" vertical="center"/>
      <protection locked="0"/>
    </xf>
    <xf numFmtId="0" fontId="37" fillId="0" borderId="13" xfId="0" applyFont="1" applyBorder="1" applyAlignment="1" applyProtection="1">
      <alignment horizontal="center" vertical="center"/>
      <protection locked="0"/>
    </xf>
    <xf numFmtId="0" fontId="37" fillId="0" borderId="14" xfId="0" applyFont="1" applyBorder="1" applyAlignment="1" applyProtection="1">
      <alignment horizontal="center" vertical="center"/>
      <protection locked="0"/>
    </xf>
    <xf numFmtId="49" fontId="37" fillId="0" borderId="11" xfId="0" applyNumberFormat="1" applyFont="1" applyBorder="1" applyAlignment="1" applyProtection="1">
      <alignment horizontal="center" vertical="center"/>
      <protection locked="0"/>
    </xf>
    <xf numFmtId="49" fontId="37" fillId="0" borderId="10" xfId="0" applyNumberFormat="1" applyFont="1" applyBorder="1" applyAlignment="1" applyProtection="1">
      <alignment horizontal="center" vertical="center"/>
      <protection locked="0"/>
    </xf>
    <xf numFmtId="49" fontId="37" fillId="0" borderId="18" xfId="0" applyNumberFormat="1" applyFont="1" applyBorder="1" applyAlignment="1" applyProtection="1">
      <alignment horizontal="center" vertical="center"/>
      <protection locked="0"/>
    </xf>
    <xf numFmtId="0" fontId="5" fillId="27" borderId="49" xfId="0" applyFont="1" applyFill="1" applyBorder="1" applyAlignment="1">
      <alignment horizontal="center" vertical="center"/>
    </xf>
    <xf numFmtId="0" fontId="5" fillId="27" borderId="50" xfId="0" applyFont="1" applyFill="1" applyBorder="1" applyAlignment="1">
      <alignment horizontal="center" vertical="center"/>
    </xf>
    <xf numFmtId="0" fontId="5" fillId="27" borderId="66" xfId="0" applyFont="1" applyFill="1" applyBorder="1" applyAlignment="1">
      <alignment horizontal="center" vertical="center"/>
    </xf>
    <xf numFmtId="49" fontId="5" fillId="27" borderId="27" xfId="0" applyNumberFormat="1" applyFont="1" applyFill="1" applyBorder="1" applyAlignment="1">
      <alignment vertical="center" wrapText="1" shrinkToFit="1"/>
    </xf>
    <xf numFmtId="49" fontId="5" fillId="27" borderId="28" xfId="0" applyNumberFormat="1" applyFont="1" applyFill="1" applyBorder="1" applyAlignment="1">
      <alignment vertical="center" wrapText="1" shrinkToFit="1"/>
    </xf>
    <xf numFmtId="49" fontId="5" fillId="27" borderId="29" xfId="0" applyNumberFormat="1" applyFont="1" applyFill="1" applyBorder="1" applyAlignment="1">
      <alignment vertical="center" wrapText="1" shrinkToFit="1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179" fontId="5" fillId="0" borderId="36" xfId="0" applyNumberFormat="1" applyFont="1" applyBorder="1" applyAlignment="1">
      <alignment horizontal="center" vertical="center"/>
    </xf>
    <xf numFmtId="179" fontId="5" fillId="0" borderId="37" xfId="0" applyNumberFormat="1" applyFont="1" applyBorder="1" applyAlignment="1">
      <alignment horizontal="center" vertical="center"/>
    </xf>
    <xf numFmtId="179" fontId="5" fillId="0" borderId="38" xfId="0" applyNumberFormat="1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49" fontId="5" fillId="0" borderId="72" xfId="0" applyNumberFormat="1" applyFont="1" applyBorder="1" applyAlignment="1">
      <alignment horizontal="center" vertical="center"/>
    </xf>
    <xf numFmtId="49" fontId="5" fillId="0" borderId="50" xfId="0" applyNumberFormat="1" applyFont="1" applyBorder="1" applyAlignment="1">
      <alignment horizontal="center" vertical="center"/>
    </xf>
    <xf numFmtId="49" fontId="5" fillId="0" borderId="66" xfId="0" applyNumberFormat="1" applyFont="1" applyBorder="1" applyAlignment="1">
      <alignment horizontal="center"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38" xfId="0" applyFont="1" applyBorder="1">
      <alignment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0" fontId="5" fillId="27" borderId="15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27" borderId="0" xfId="0" applyFont="1" applyFill="1" applyAlignment="1">
      <alignment horizontal="center" vertical="center"/>
    </xf>
    <xf numFmtId="0" fontId="5" fillId="27" borderId="17" xfId="0" applyFont="1" applyFill="1" applyBorder="1" applyAlignment="1">
      <alignment horizontal="center" vertical="center"/>
    </xf>
    <xf numFmtId="49" fontId="5" fillId="0" borderId="73" xfId="0" applyNumberFormat="1" applyFont="1" applyBorder="1">
      <alignment vertical="center"/>
    </xf>
    <xf numFmtId="0" fontId="34" fillId="27" borderId="21" xfId="46" applyFont="1" applyFill="1" applyBorder="1" applyAlignment="1">
      <alignment horizontal="center" vertical="center"/>
    </xf>
    <xf numFmtId="0" fontId="34" fillId="27" borderId="12" xfId="46" applyFont="1" applyFill="1" applyBorder="1" applyAlignment="1">
      <alignment horizontal="center" vertical="center"/>
    </xf>
    <xf numFmtId="0" fontId="34" fillId="27" borderId="13" xfId="46" applyFont="1" applyFill="1" applyBorder="1" applyAlignment="1">
      <alignment horizontal="center" vertical="center"/>
    </xf>
    <xf numFmtId="0" fontId="36" fillId="27" borderId="24" xfId="46" applyFont="1" applyFill="1" applyBorder="1" applyAlignment="1">
      <alignment horizontal="center" vertical="center" wrapText="1"/>
    </xf>
    <xf numFmtId="0" fontId="36" fillId="27" borderId="26" xfId="46" applyFont="1" applyFill="1" applyBorder="1" applyAlignment="1">
      <alignment horizontal="center" vertical="center" wrapText="1"/>
    </xf>
    <xf numFmtId="180" fontId="34" fillId="0" borderId="24" xfId="46" applyNumberFormat="1" applyFont="1" applyBorder="1" applyAlignment="1">
      <alignment horizontal="center" vertical="center"/>
    </xf>
    <xf numFmtId="180" fontId="34" fillId="0" borderId="25" xfId="46" applyNumberFormat="1" applyFont="1" applyBorder="1" applyAlignment="1">
      <alignment horizontal="center" vertical="center"/>
    </xf>
    <xf numFmtId="180" fontId="34" fillId="0" borderId="26" xfId="46" applyNumberFormat="1" applyFont="1" applyBorder="1" applyAlignment="1">
      <alignment horizontal="center" vertical="center"/>
    </xf>
    <xf numFmtId="0" fontId="35" fillId="26" borderId="12" xfId="46" applyFont="1" applyFill="1" applyBorder="1" applyAlignment="1">
      <alignment horizontal="left" vertical="center" wrapText="1"/>
    </xf>
    <xf numFmtId="0" fontId="35" fillId="26" borderId="13" xfId="46" applyFont="1" applyFill="1" applyBorder="1" applyAlignment="1">
      <alignment horizontal="left" vertical="center" wrapText="1"/>
    </xf>
    <xf numFmtId="0" fontId="35" fillId="26" borderId="14" xfId="46" applyFont="1" applyFill="1" applyBorder="1" applyAlignment="1">
      <alignment horizontal="left" vertical="center" wrapText="1"/>
    </xf>
    <xf numFmtId="0" fontId="34" fillId="27" borderId="24" xfId="46" applyFont="1" applyFill="1" applyBorder="1" applyAlignment="1">
      <alignment horizontal="center" vertical="center"/>
    </xf>
    <xf numFmtId="0" fontId="34" fillId="27" borderId="25" xfId="46" applyFont="1" applyFill="1" applyBorder="1" applyAlignment="1">
      <alignment horizontal="center" vertical="center"/>
    </xf>
    <xf numFmtId="0" fontId="34" fillId="27" borderId="26" xfId="46" applyFont="1" applyFill="1" applyBorder="1" applyAlignment="1">
      <alignment horizontal="center" vertical="center"/>
    </xf>
    <xf numFmtId="0" fontId="34" fillId="0" borderId="24" xfId="46" applyFont="1" applyBorder="1" applyAlignment="1">
      <alignment horizontal="left" vertical="center" wrapText="1"/>
    </xf>
    <xf numFmtId="0" fontId="34" fillId="0" borderId="25" xfId="46" applyFont="1" applyBorder="1" applyAlignment="1">
      <alignment horizontal="left" vertical="center" wrapText="1"/>
    </xf>
    <xf numFmtId="0" fontId="34" fillId="0" borderId="26" xfId="46" applyFont="1" applyBorder="1" applyAlignment="1">
      <alignment horizontal="left" vertical="center" wrapText="1"/>
    </xf>
    <xf numFmtId="180" fontId="35" fillId="0" borderId="24" xfId="46" applyNumberFormat="1" applyFont="1" applyBorder="1" applyAlignment="1">
      <alignment horizontal="center" vertical="center"/>
    </xf>
    <xf numFmtId="180" fontId="35" fillId="0" borderId="25" xfId="46" applyNumberFormat="1" applyFont="1" applyBorder="1" applyAlignment="1">
      <alignment horizontal="center" vertical="center"/>
    </xf>
    <xf numFmtId="180" fontId="35" fillId="0" borderId="26" xfId="46" applyNumberFormat="1" applyFont="1" applyBorder="1" applyAlignment="1">
      <alignment horizontal="center" vertical="center"/>
    </xf>
    <xf numFmtId="0" fontId="32" fillId="27" borderId="13" xfId="46" applyFont="1" applyFill="1" applyBorder="1" applyAlignment="1">
      <alignment horizontal="center" vertical="center"/>
    </xf>
    <xf numFmtId="0" fontId="32" fillId="27" borderId="14" xfId="46" applyFont="1" applyFill="1" applyBorder="1" applyAlignment="1">
      <alignment horizontal="center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3" xr:uid="{00000000-0005-0000-0000-00002A000000}"/>
    <cellStyle name="標準 3 2" xfId="45" xr:uid="{00000000-0005-0000-0000-00002B000000}"/>
    <cellStyle name="標準 3 3" xfId="46" xr:uid="{00000000-0005-0000-0000-00002C000000}"/>
    <cellStyle name="標準 4" xfId="44" xr:uid="{00000000-0005-0000-0000-00002D000000}"/>
    <cellStyle name="標準 5" xfId="47" xr:uid="{00000000-0005-0000-0000-00002E000000}"/>
    <cellStyle name="良い" xfId="42" builtinId="26" customBuiltin="1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19050</xdr:colOff>
      <xdr:row>1</xdr:row>
      <xdr:rowOff>19050</xdr:rowOff>
    </xdr:from>
    <xdr:to>
      <xdr:col>46</xdr:col>
      <xdr:colOff>133350</xdr:colOff>
      <xdr:row>3</xdr:row>
      <xdr:rowOff>152400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7096125" y="209550"/>
          <a:ext cx="1114425" cy="504825"/>
        </a:xfrm>
        <a:prstGeom prst="flowChartAlternateProcess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oneCellAnchor>
    <xdr:from>
      <xdr:col>62</xdr:col>
      <xdr:colOff>66675</xdr:colOff>
      <xdr:row>41</xdr:row>
      <xdr:rowOff>277435</xdr:rowOff>
    </xdr:from>
    <xdr:ext cx="1584000" cy="492881"/>
    <xdr:sp macro="" textlink="">
      <xdr:nvSpPr>
        <xdr:cNvPr id="5" name="フローチャート: 代替処理 4">
          <a:extLst>
            <a:ext uri="{FF2B5EF4-FFF2-40B4-BE49-F238E27FC236}">
              <a16:creationId xmlns:a16="http://schemas.microsoft.com/office/drawing/2014/main" id="{946563E2-C77B-4D3F-BEE7-E5121BBDB920}"/>
            </a:ext>
          </a:extLst>
        </xdr:cNvPr>
        <xdr:cNvSpPr/>
      </xdr:nvSpPr>
      <xdr:spPr bwMode="auto">
        <a:xfrm>
          <a:off x="11344275" y="5792410"/>
          <a:ext cx="1584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申請日における本社人数を記入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61</xdr:col>
      <xdr:colOff>171450</xdr:colOff>
      <xdr:row>9</xdr:row>
      <xdr:rowOff>105985</xdr:rowOff>
    </xdr:from>
    <xdr:ext cx="1440000" cy="492881"/>
    <xdr:sp macro="" textlink="">
      <xdr:nvSpPr>
        <xdr:cNvPr id="6" name="フローチャート: 代替処理 5">
          <a:extLst>
            <a:ext uri="{FF2B5EF4-FFF2-40B4-BE49-F238E27FC236}">
              <a16:creationId xmlns:a16="http://schemas.microsoft.com/office/drawing/2014/main" id="{4925AF72-47D9-413A-A4E6-10831DCB6CFC}"/>
            </a:ext>
          </a:extLst>
        </xdr:cNvPr>
        <xdr:cNvSpPr/>
      </xdr:nvSpPr>
      <xdr:spPr bwMode="auto">
        <a:xfrm>
          <a:off x="11249025" y="1429960"/>
          <a:ext cx="1440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委託する場合は、営業所の所在地を選択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65</xdr:col>
      <xdr:colOff>133350</xdr:colOff>
      <xdr:row>15</xdr:row>
      <xdr:rowOff>38100</xdr:rowOff>
    </xdr:from>
    <xdr:ext cx="1419225" cy="523875"/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23E77329-54CD-480C-AB11-9D56F59035A2}"/>
            </a:ext>
          </a:extLst>
        </xdr:cNvPr>
        <xdr:cNvSpPr/>
      </xdr:nvSpPr>
      <xdr:spPr bwMode="auto">
        <a:xfrm>
          <a:off x="12011025" y="2886075"/>
          <a:ext cx="1419225" cy="523875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noAutofit/>
        </a:bodyPr>
        <a:lstStyle/>
        <a:p>
          <a:pPr algn="l"/>
          <a:r>
            <a:rPr kumimoji="1" lang="ja-JP" altLang="en-US" sz="900">
              <a:solidFill>
                <a:schemeClr val="bg1"/>
              </a:solidFill>
              <a:latin typeface="+mn-ea"/>
              <a:ea typeface="+mn-ea"/>
            </a:rPr>
            <a:t>↑本社登録の場合、「本社」等との記載は不要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409575</xdr:colOff>
      <xdr:row>57</xdr:row>
      <xdr:rowOff>0</xdr:rowOff>
    </xdr:from>
    <xdr:to>
      <xdr:col>13</xdr:col>
      <xdr:colOff>419100</xdr:colOff>
      <xdr:row>64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505950" y="8943975"/>
          <a:ext cx="4581525" cy="1257300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[TableVal]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の補足説明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列に値がある場合に、レコードを挿入する。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8</xdr:col>
      <xdr:colOff>514350</xdr:colOff>
      <xdr:row>112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029200" y="16554450"/>
          <a:ext cx="4581525" cy="39052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[END]</a:t>
          </a:r>
        </a:p>
        <a:p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読込み終了を表すため、最終行に</a:t>
          </a:r>
          <a:r>
            <a:rPr kumimoji="1" lang="en-US" altLang="ja-JP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"[END]"</a:t>
          </a:r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を設定</a:t>
          </a:r>
          <a:endParaRPr kumimoji="1" lang="en-US" altLang="ja-JP" sz="9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95250</xdr:colOff>
      <xdr:row>15</xdr:row>
      <xdr:rowOff>76200</xdr:rowOff>
    </xdr:from>
    <xdr:to>
      <xdr:col>11</xdr:col>
      <xdr:colOff>981075</xdr:colOff>
      <xdr:row>26</xdr:row>
      <xdr:rowOff>123824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048625" y="2543175"/>
          <a:ext cx="5457825" cy="1828799"/>
        </a:xfrm>
        <a:prstGeom prst="rect">
          <a:avLst/>
        </a:prstGeom>
        <a:solidFill>
          <a:srgbClr val="FFFF00"/>
        </a:solid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2017/08/30 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橋爪　追加修正</a:t>
          </a: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列は空白対応のＩＦを追加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2022/03/16</a:t>
          </a: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・レイアウト変更に伴う式の修正。</a:t>
          </a: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・業者番号、法人番号などの追加。</a:t>
          </a: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"#DISABLE#"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を付与すると取込み対象外とする</a:t>
          </a:r>
        </a:p>
        <a:p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11</xdr:col>
      <xdr:colOff>9525</xdr:colOff>
      <xdr:row>14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1CC77E3-78DF-4B65-80B6-0EF476A007EC}"/>
            </a:ext>
          </a:extLst>
        </xdr:cNvPr>
        <xdr:cNvSpPr txBox="1"/>
      </xdr:nvSpPr>
      <xdr:spPr>
        <a:xfrm>
          <a:off x="7953375" y="200025"/>
          <a:ext cx="4581525" cy="210502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区分</a:t>
          </a:r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]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の説明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Info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業者カード情報（判断等に使用）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Val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 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DB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登録値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       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KeyWord1,KeyWord2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のテーブルへ登録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Table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DB</a:t>
          </a: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登録値</a:t>
          </a:r>
          <a:r>
            <a:rPr kumimoji="1" lang="en-US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タイトル部分</a:t>
          </a:r>
          <a:r>
            <a:rPr kumimoji="1" lang="en-US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TableVal   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DB</a:t>
          </a: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登録値</a:t>
          </a:r>
          <a:r>
            <a:rPr kumimoji="1" lang="ja-JP" altLang="en-US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（実値）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#DISABLE#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取込対象外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300"/>
  <sheetViews>
    <sheetView showGridLines="0" tabSelected="1" zoomScaleNormal="100" workbookViewId="0">
      <selection activeCell="F7" sqref="F7:N7"/>
    </sheetView>
  </sheetViews>
  <sheetFormatPr defaultRowHeight="11.25" x14ac:dyDescent="0.15"/>
  <cols>
    <col min="1" max="31" width="2.625" style="1" customWidth="1"/>
    <col min="32" max="32" width="2.625" style="4" customWidth="1"/>
    <col min="33" max="33" width="2.625" style="1" customWidth="1"/>
    <col min="34" max="36" width="9" style="1" hidden="1" customWidth="1"/>
    <col min="37" max="37" width="9" style="7" hidden="1" customWidth="1"/>
    <col min="38" max="39" width="9" style="1" hidden="1" customWidth="1"/>
    <col min="40" max="40" width="4.625" style="1" customWidth="1"/>
    <col min="41" max="41" width="1.625" style="1" customWidth="1"/>
    <col min="42" max="74" width="2.625" style="1" customWidth="1"/>
    <col min="75" max="75" width="1.625" style="1" customWidth="1"/>
    <col min="76" max="16384" width="9" style="1"/>
  </cols>
  <sheetData>
    <row r="1" spans="1:75" ht="15" customHeight="1" thickBot="1" x14ac:dyDescent="0.2">
      <c r="A1" s="1" t="s">
        <v>579</v>
      </c>
      <c r="E1" s="1" t="str">
        <f>"["&amp;TEXT(AI3,"ggge年m月d日")&amp;"改訂]"</f>
        <v>[令和4年12月26日改訂]</v>
      </c>
      <c r="W1" s="110"/>
      <c r="X1" s="357" t="s">
        <v>585</v>
      </c>
      <c r="Y1" s="358"/>
      <c r="Z1" s="358"/>
      <c r="AA1" s="359"/>
      <c r="AB1" s="309"/>
      <c r="AC1" s="310"/>
      <c r="AD1" s="310"/>
      <c r="AE1" s="310"/>
      <c r="AF1" s="310"/>
      <c r="AG1" s="311"/>
      <c r="AH1" s="35" t="s">
        <v>582</v>
      </c>
      <c r="AI1" s="35"/>
      <c r="AJ1" s="35"/>
      <c r="AK1" s="35"/>
      <c r="AL1" s="35"/>
      <c r="AM1" s="35"/>
      <c r="AO1" s="102"/>
      <c r="AP1" s="103" t="s">
        <v>579</v>
      </c>
      <c r="AQ1" s="103"/>
      <c r="AR1" s="103"/>
      <c r="AS1" s="103"/>
      <c r="AT1" s="103" t="str">
        <f>"["&amp;TEXT(AI3,"ggge年m月d日")&amp;"改訂]"</f>
        <v>[令和4年12月26日改訂]</v>
      </c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57" t="s">
        <v>585</v>
      </c>
      <c r="BN1" s="58"/>
      <c r="BO1" s="59"/>
      <c r="BP1" s="59"/>
      <c r="BQ1" s="340">
        <f>AI3+1</f>
        <v>44922</v>
      </c>
      <c r="BR1" s="341"/>
      <c r="BS1" s="341"/>
      <c r="BT1" s="341"/>
      <c r="BU1" s="341"/>
      <c r="BV1" s="342"/>
      <c r="BW1" s="104"/>
    </row>
    <row r="2" spans="1:75" ht="15" customHeight="1" x14ac:dyDescent="0.15">
      <c r="X2" s="2"/>
      <c r="Y2" s="2"/>
      <c r="Z2" s="2"/>
      <c r="AA2" s="2"/>
      <c r="AB2" s="56"/>
      <c r="AC2" s="56"/>
      <c r="AD2" s="56"/>
      <c r="AE2" s="56"/>
      <c r="AF2" s="56"/>
      <c r="AG2" s="56"/>
      <c r="AH2" s="35" t="s">
        <v>94</v>
      </c>
      <c r="AI2" s="35">
        <v>1</v>
      </c>
      <c r="AJ2" s="35">
        <v>2022</v>
      </c>
      <c r="AO2" s="105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5"/>
      <c r="BN2" s="85"/>
      <c r="BO2" s="85"/>
      <c r="BP2" s="85"/>
      <c r="BQ2" s="90"/>
      <c r="BR2" s="90"/>
      <c r="BS2" s="90"/>
      <c r="BT2" s="90"/>
      <c r="BU2" s="90"/>
      <c r="BV2" s="90"/>
      <c r="BW2" s="106"/>
    </row>
    <row r="3" spans="1:75" ht="14.25" customHeight="1" x14ac:dyDescent="0.15">
      <c r="A3" s="109" t="s">
        <v>581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5" t="s">
        <v>583</v>
      </c>
      <c r="AI3" s="111">
        <v>44921</v>
      </c>
      <c r="AO3" s="105"/>
      <c r="AP3" s="84" t="s">
        <v>581</v>
      </c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106"/>
    </row>
    <row r="4" spans="1:75" ht="15" customHeight="1" x14ac:dyDescent="0.15">
      <c r="AF4" s="1"/>
      <c r="AH4" s="35" t="s">
        <v>95</v>
      </c>
      <c r="AI4" s="35" t="str">
        <f>TEXT(AI3,"yyyyMMdd")</f>
        <v>20221226</v>
      </c>
      <c r="AJ4" s="35">
        <v>1</v>
      </c>
      <c r="AK4" s="35" t="str">
        <f>AI4&amp;TEXT(AJ4,"00")</f>
        <v>2022122601</v>
      </c>
      <c r="AO4" s="105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106"/>
    </row>
    <row r="5" spans="1:75" ht="15" customHeight="1" x14ac:dyDescent="0.15">
      <c r="A5" s="60" t="s">
        <v>592</v>
      </c>
      <c r="AF5" s="1"/>
      <c r="AH5" s="35" t="s">
        <v>96</v>
      </c>
      <c r="AI5" s="35">
        <v>18201</v>
      </c>
      <c r="AO5" s="105"/>
      <c r="AP5" s="107" t="s">
        <v>592</v>
      </c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106"/>
    </row>
    <row r="6" spans="1:75" ht="15" hidden="1" customHeight="1" x14ac:dyDescent="0.15">
      <c r="A6" s="322" t="s">
        <v>514</v>
      </c>
      <c r="B6" s="323"/>
      <c r="C6" s="323"/>
      <c r="D6" s="323"/>
      <c r="E6" s="324"/>
      <c r="F6" s="325"/>
      <c r="G6" s="326"/>
      <c r="H6" s="326"/>
      <c r="I6" s="326"/>
      <c r="J6" s="326"/>
      <c r="K6" s="326"/>
      <c r="L6" s="326"/>
      <c r="M6" s="326"/>
      <c r="N6" s="327"/>
      <c r="AF6" s="1"/>
      <c r="AO6" s="105"/>
      <c r="AP6" s="322" t="s">
        <v>514</v>
      </c>
      <c r="AQ6" s="323"/>
      <c r="AR6" s="323"/>
      <c r="AS6" s="323"/>
      <c r="AT6" s="324"/>
      <c r="AU6" s="343" t="s">
        <v>515</v>
      </c>
      <c r="AV6" s="344"/>
      <c r="AW6" s="344"/>
      <c r="AX6" s="344"/>
      <c r="AY6" s="344"/>
      <c r="AZ6" s="344"/>
      <c r="BA6" s="344"/>
      <c r="BB6" s="344"/>
      <c r="BC6" s="345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106"/>
    </row>
    <row r="7" spans="1:75" ht="15" customHeight="1" x14ac:dyDescent="0.15">
      <c r="A7" s="151" t="s">
        <v>563</v>
      </c>
      <c r="B7" s="152"/>
      <c r="C7" s="152"/>
      <c r="D7" s="152"/>
      <c r="E7" s="153"/>
      <c r="F7" s="293"/>
      <c r="G7" s="294"/>
      <c r="H7" s="294"/>
      <c r="I7" s="294"/>
      <c r="J7" s="294"/>
      <c r="K7" s="294"/>
      <c r="L7" s="294"/>
      <c r="M7" s="294"/>
      <c r="N7" s="295"/>
      <c r="AF7" s="1"/>
      <c r="AO7" s="105"/>
      <c r="AP7" s="151" t="s">
        <v>563</v>
      </c>
      <c r="AQ7" s="152"/>
      <c r="AR7" s="152"/>
      <c r="AS7" s="152"/>
      <c r="AT7" s="153"/>
      <c r="AU7" s="154" t="s">
        <v>575</v>
      </c>
      <c r="AV7" s="155"/>
      <c r="AW7" s="155"/>
      <c r="AX7" s="155"/>
      <c r="AY7" s="155"/>
      <c r="AZ7" s="155"/>
      <c r="BA7" s="155"/>
      <c r="BB7" s="155"/>
      <c r="BC7" s="156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106"/>
    </row>
    <row r="8" spans="1:75" ht="15" customHeight="1" thickBot="1" x14ac:dyDescent="0.2">
      <c r="A8" s="151" t="s">
        <v>522</v>
      </c>
      <c r="B8" s="152"/>
      <c r="C8" s="152"/>
      <c r="D8" s="152"/>
      <c r="E8" s="153"/>
      <c r="F8" s="328"/>
      <c r="G8" s="329"/>
      <c r="H8" s="329"/>
      <c r="I8" s="329"/>
      <c r="J8" s="329"/>
      <c r="K8" s="329"/>
      <c r="L8" s="329"/>
      <c r="M8" s="329"/>
      <c r="N8" s="330"/>
      <c r="AF8" s="1"/>
      <c r="AH8" s="35" t="str">
        <f>RIGHT("00000"&amp;F8,5)</f>
        <v>00000</v>
      </c>
      <c r="AO8" s="105"/>
      <c r="AP8" s="151" t="s">
        <v>522</v>
      </c>
      <c r="AQ8" s="152"/>
      <c r="AR8" s="152"/>
      <c r="AS8" s="152"/>
      <c r="AT8" s="153"/>
      <c r="AU8" s="154" t="s">
        <v>575</v>
      </c>
      <c r="AV8" s="155"/>
      <c r="AW8" s="155"/>
      <c r="AX8" s="155"/>
      <c r="AY8" s="155"/>
      <c r="AZ8" s="155"/>
      <c r="BA8" s="155"/>
      <c r="BB8" s="155"/>
      <c r="BC8" s="156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106"/>
    </row>
    <row r="9" spans="1:75" ht="30" hidden="1" customHeight="1" thickBot="1" x14ac:dyDescent="0.2">
      <c r="A9" s="299" t="s">
        <v>524</v>
      </c>
      <c r="B9" s="175"/>
      <c r="C9" s="175"/>
      <c r="D9" s="175"/>
      <c r="E9" s="176"/>
      <c r="F9" s="300"/>
      <c r="G9" s="301"/>
      <c r="H9" s="301"/>
      <c r="I9" s="301"/>
      <c r="J9" s="301"/>
      <c r="K9" s="301"/>
      <c r="L9" s="301"/>
      <c r="M9" s="301"/>
      <c r="N9" s="302"/>
      <c r="AF9" s="1"/>
      <c r="AO9" s="105"/>
      <c r="AP9" s="299" t="s">
        <v>524</v>
      </c>
      <c r="AQ9" s="175"/>
      <c r="AR9" s="175"/>
      <c r="AS9" s="175"/>
      <c r="AT9" s="176"/>
      <c r="AU9" s="346" t="s">
        <v>558</v>
      </c>
      <c r="AV9" s="347"/>
      <c r="AW9" s="347"/>
      <c r="AX9" s="347"/>
      <c r="AY9" s="347"/>
      <c r="AZ9" s="347"/>
      <c r="BA9" s="347"/>
      <c r="BB9" s="347"/>
      <c r="BC9" s="348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106"/>
    </row>
    <row r="10" spans="1:75" ht="30" customHeight="1" thickBot="1" x14ac:dyDescent="0.2">
      <c r="A10" s="312" t="s">
        <v>29</v>
      </c>
      <c r="B10" s="170"/>
      <c r="C10" s="170"/>
      <c r="D10" s="170"/>
      <c r="E10" s="171"/>
      <c r="F10" s="313"/>
      <c r="G10" s="314"/>
      <c r="H10" s="314"/>
      <c r="I10" s="314"/>
      <c r="J10" s="314"/>
      <c r="K10" s="314"/>
      <c r="L10" s="314"/>
      <c r="M10" s="314"/>
      <c r="N10" s="315"/>
      <c r="O10" s="316" t="s">
        <v>536</v>
      </c>
      <c r="P10" s="317"/>
      <c r="Q10" s="317"/>
      <c r="R10" s="317"/>
      <c r="S10" s="318"/>
      <c r="T10" s="313"/>
      <c r="U10" s="314"/>
      <c r="V10" s="314"/>
      <c r="W10" s="314"/>
      <c r="X10" s="314"/>
      <c r="Y10" s="314"/>
      <c r="Z10" s="314"/>
      <c r="AA10" s="314"/>
      <c r="AB10" s="314"/>
      <c r="AC10" s="314"/>
      <c r="AD10" s="314"/>
      <c r="AE10" s="314"/>
      <c r="AF10" s="314"/>
      <c r="AG10" s="319"/>
      <c r="AH10" s="35" t="str">
        <f>IF(F10="","",VLOOKUP(F10,G201:Q202,11,FALSE))</f>
        <v/>
      </c>
      <c r="AI10" s="35" t="str">
        <f>IF(T10="","",VLOOKUP(T10,G205:Q209,11,FALSE))</f>
        <v/>
      </c>
      <c r="AO10" s="105"/>
      <c r="AP10" s="312" t="s">
        <v>29</v>
      </c>
      <c r="AQ10" s="170"/>
      <c r="AR10" s="170"/>
      <c r="AS10" s="170"/>
      <c r="AT10" s="171"/>
      <c r="AU10" s="349" t="s">
        <v>65</v>
      </c>
      <c r="AV10" s="350"/>
      <c r="AW10" s="350"/>
      <c r="AX10" s="350"/>
      <c r="AY10" s="350"/>
      <c r="AZ10" s="350"/>
      <c r="BA10" s="350"/>
      <c r="BB10" s="350"/>
      <c r="BC10" s="351"/>
      <c r="BD10" s="316" t="s">
        <v>536</v>
      </c>
      <c r="BE10" s="317"/>
      <c r="BF10" s="317"/>
      <c r="BG10" s="317"/>
      <c r="BH10" s="318"/>
      <c r="BI10" s="349" t="s">
        <v>68</v>
      </c>
      <c r="BJ10" s="350"/>
      <c r="BK10" s="350"/>
      <c r="BL10" s="350"/>
      <c r="BM10" s="350"/>
      <c r="BN10" s="350"/>
      <c r="BO10" s="350"/>
      <c r="BP10" s="350"/>
      <c r="BQ10" s="350"/>
      <c r="BR10" s="350"/>
      <c r="BS10" s="350"/>
      <c r="BT10" s="350"/>
      <c r="BU10" s="350"/>
      <c r="BV10" s="352"/>
      <c r="BW10" s="106"/>
    </row>
    <row r="11" spans="1:75" ht="15" customHeight="1" x14ac:dyDescent="0.15">
      <c r="AF11" s="1"/>
      <c r="AO11" s="105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106"/>
    </row>
    <row r="12" spans="1:75" ht="15" customHeight="1" x14ac:dyDescent="0.15">
      <c r="AF12" s="1"/>
      <c r="AO12" s="105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106"/>
    </row>
    <row r="13" spans="1:75" ht="15" customHeight="1" thickBot="1" x14ac:dyDescent="0.2">
      <c r="A13" s="1" t="s">
        <v>569</v>
      </c>
      <c r="AF13" s="1"/>
      <c r="AO13" s="105"/>
      <c r="AP13" s="83" t="s">
        <v>569</v>
      </c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106"/>
    </row>
    <row r="14" spans="1:75" ht="15" customHeight="1" x14ac:dyDescent="0.15">
      <c r="A14" s="174" t="s">
        <v>34</v>
      </c>
      <c r="B14" s="175"/>
      <c r="C14" s="175"/>
      <c r="D14" s="175"/>
      <c r="E14" s="176"/>
      <c r="F14" s="63"/>
      <c r="G14" s="64"/>
      <c r="H14" s="64"/>
      <c r="I14" s="64"/>
      <c r="J14" s="64"/>
      <c r="K14" s="64"/>
      <c r="L14" s="64"/>
      <c r="M14" s="64"/>
      <c r="N14" s="64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307"/>
      <c r="Z14" s="308"/>
      <c r="AA14" s="268"/>
      <c r="AB14" s="268"/>
      <c r="AC14" s="268"/>
      <c r="AD14" s="268"/>
      <c r="AE14" s="268"/>
      <c r="AF14" s="268"/>
      <c r="AG14" s="269"/>
      <c r="AH14" s="35" t="str">
        <f>O14&amp;IF(Z14="","", "　"&amp;Z14)</f>
        <v/>
      </c>
      <c r="AO14" s="105"/>
      <c r="AP14" s="174" t="s">
        <v>34</v>
      </c>
      <c r="AQ14" s="175"/>
      <c r="AR14" s="175"/>
      <c r="AS14" s="175"/>
      <c r="AT14" s="176"/>
      <c r="AU14" s="63"/>
      <c r="AV14" s="64"/>
      <c r="AW14" s="64"/>
      <c r="AX14" s="64"/>
      <c r="AY14" s="64"/>
      <c r="AZ14" s="64"/>
      <c r="BA14" s="64"/>
      <c r="BB14" s="64"/>
      <c r="BC14" s="64"/>
      <c r="BD14" s="129" t="s">
        <v>609</v>
      </c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30" t="s">
        <v>610</v>
      </c>
      <c r="BP14" s="129"/>
      <c r="BQ14" s="129"/>
      <c r="BR14" s="129"/>
      <c r="BS14" s="129"/>
      <c r="BT14" s="129"/>
      <c r="BU14" s="129"/>
      <c r="BV14" s="131"/>
      <c r="BW14" s="106"/>
    </row>
    <row r="15" spans="1:75" ht="30" customHeight="1" x14ac:dyDescent="0.15">
      <c r="A15" s="240" t="s">
        <v>0</v>
      </c>
      <c r="B15" s="241"/>
      <c r="C15" s="241"/>
      <c r="D15" s="241"/>
      <c r="E15" s="242"/>
      <c r="F15" s="334" t="s">
        <v>537</v>
      </c>
      <c r="G15" s="335"/>
      <c r="H15" s="336"/>
      <c r="I15" s="337"/>
      <c r="J15" s="338"/>
      <c r="K15" s="338"/>
      <c r="L15" s="339"/>
      <c r="M15" s="320" t="s">
        <v>93</v>
      </c>
      <c r="N15" s="321"/>
      <c r="O15" s="258"/>
      <c r="P15" s="303"/>
      <c r="Q15" s="303"/>
      <c r="R15" s="303"/>
      <c r="S15" s="303"/>
      <c r="T15" s="303"/>
      <c r="U15" s="303"/>
      <c r="V15" s="303"/>
      <c r="W15" s="303"/>
      <c r="X15" s="303"/>
      <c r="Y15" s="304"/>
      <c r="Z15" s="305"/>
      <c r="AA15" s="303"/>
      <c r="AB15" s="303"/>
      <c r="AC15" s="303"/>
      <c r="AD15" s="303"/>
      <c r="AE15" s="303"/>
      <c r="AF15" s="303"/>
      <c r="AG15" s="306"/>
      <c r="AH15" s="35" t="str">
        <f>AJ15&amp;O15&amp;AK15&amp;IF(Z15="","", "　"&amp;Z15)</f>
        <v/>
      </c>
      <c r="AI15" s="128" t="str">
        <f>IF(I15="","",VLOOKUP(I15,G212:Q220,11,FALSE))</f>
        <v/>
      </c>
      <c r="AJ15" s="128" t="str">
        <f>IF(I15="","",IF(LEFT(I15,1)="前",VLOOKUP(I15,G212:S220,13,FALSE),""))</f>
        <v/>
      </c>
      <c r="AK15" s="128" t="str">
        <f>IF(I15="","",IF(LEFT(I15,1)="後",VLOOKUP(I15,G212:S220,13,FALSE),""))</f>
        <v/>
      </c>
      <c r="AO15" s="105"/>
      <c r="AP15" s="240" t="s">
        <v>0</v>
      </c>
      <c r="AQ15" s="241"/>
      <c r="AR15" s="241"/>
      <c r="AS15" s="241"/>
      <c r="AT15" s="242"/>
      <c r="AU15" s="334" t="s">
        <v>537</v>
      </c>
      <c r="AV15" s="335"/>
      <c r="AW15" s="336"/>
      <c r="AX15" s="353" t="s">
        <v>84</v>
      </c>
      <c r="AY15" s="354"/>
      <c r="AZ15" s="354"/>
      <c r="BA15" s="355"/>
      <c r="BB15" s="320" t="s">
        <v>93</v>
      </c>
      <c r="BC15" s="321"/>
      <c r="BD15" s="185" t="s">
        <v>545</v>
      </c>
      <c r="BE15" s="186"/>
      <c r="BF15" s="186"/>
      <c r="BG15" s="186"/>
      <c r="BH15" s="186"/>
      <c r="BI15" s="186"/>
      <c r="BJ15" s="186"/>
      <c r="BK15" s="186"/>
      <c r="BL15" s="186"/>
      <c r="BM15" s="186"/>
      <c r="BN15" s="362"/>
      <c r="BO15" s="186" t="s">
        <v>547</v>
      </c>
      <c r="BP15" s="186"/>
      <c r="BQ15" s="186"/>
      <c r="BR15" s="186"/>
      <c r="BS15" s="186"/>
      <c r="BT15" s="186"/>
      <c r="BU15" s="186"/>
      <c r="BV15" s="187"/>
      <c r="BW15" s="106"/>
    </row>
    <row r="16" spans="1:75" ht="15" customHeight="1" x14ac:dyDescent="0.15">
      <c r="A16" s="244" t="s">
        <v>539</v>
      </c>
      <c r="B16" s="245"/>
      <c r="C16" s="245"/>
      <c r="D16" s="245"/>
      <c r="E16" s="246"/>
      <c r="F16" s="278" t="s">
        <v>516</v>
      </c>
      <c r="G16" s="279"/>
      <c r="H16" s="280"/>
      <c r="I16" s="61" t="s">
        <v>35</v>
      </c>
      <c r="J16" s="281"/>
      <c r="K16" s="281"/>
      <c r="L16" s="36" t="s">
        <v>517</v>
      </c>
      <c r="M16" s="281"/>
      <c r="N16" s="281"/>
      <c r="O16" s="281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65"/>
      <c r="AH16" s="35" t="str">
        <f>AI16&amp;AJ16</f>
        <v/>
      </c>
      <c r="AI16" s="128" t="str">
        <f>IF(J16="","",J16&amp;L16)</f>
        <v/>
      </c>
      <c r="AJ16" s="128" t="str">
        <f>IF(M16="","",M16)</f>
        <v/>
      </c>
      <c r="AO16" s="105"/>
      <c r="AP16" s="244" t="s">
        <v>539</v>
      </c>
      <c r="AQ16" s="245"/>
      <c r="AR16" s="245"/>
      <c r="AS16" s="245"/>
      <c r="AT16" s="246"/>
      <c r="AU16" s="247" t="s">
        <v>516</v>
      </c>
      <c r="AV16" s="248"/>
      <c r="AW16" s="249"/>
      <c r="AX16" s="61" t="s">
        <v>35</v>
      </c>
      <c r="AY16" s="250" t="s">
        <v>543</v>
      </c>
      <c r="AZ16" s="250"/>
      <c r="BA16" s="36" t="s">
        <v>517</v>
      </c>
      <c r="BB16" s="250" t="s">
        <v>544</v>
      </c>
      <c r="BC16" s="250"/>
      <c r="BD16" s="250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65"/>
      <c r="BW16" s="106"/>
    </row>
    <row r="17" spans="1:75" ht="15" customHeight="1" x14ac:dyDescent="0.15">
      <c r="A17" s="230"/>
      <c r="B17" s="231"/>
      <c r="C17" s="231"/>
      <c r="D17" s="231"/>
      <c r="E17" s="232"/>
      <c r="F17" s="282" t="s">
        <v>518</v>
      </c>
      <c r="G17" s="283"/>
      <c r="H17" s="284"/>
      <c r="I17" s="290"/>
      <c r="J17" s="285"/>
      <c r="K17" s="285"/>
      <c r="L17" s="285"/>
      <c r="M17" s="285"/>
      <c r="N17" s="285"/>
      <c r="O17" s="285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6"/>
      <c r="AH17" s="38" t="str">
        <f>I17&amp;I18&amp;I19&amp;I20&amp;I21</f>
        <v/>
      </c>
      <c r="AO17" s="105"/>
      <c r="AP17" s="230"/>
      <c r="AQ17" s="231"/>
      <c r="AR17" s="231"/>
      <c r="AS17" s="231"/>
      <c r="AT17" s="232"/>
      <c r="AU17" s="162" t="s">
        <v>518</v>
      </c>
      <c r="AV17" s="163"/>
      <c r="AW17" s="164"/>
      <c r="AX17" s="251" t="s">
        <v>526</v>
      </c>
      <c r="AY17" s="160"/>
      <c r="AZ17" s="160"/>
      <c r="BA17" s="160"/>
      <c r="BB17" s="160"/>
      <c r="BC17" s="160"/>
      <c r="BD17" s="160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91"/>
      <c r="BW17" s="106"/>
    </row>
    <row r="18" spans="1:75" ht="15" customHeight="1" x14ac:dyDescent="0.15">
      <c r="A18" s="230"/>
      <c r="B18" s="231"/>
      <c r="C18" s="231"/>
      <c r="D18" s="231"/>
      <c r="E18" s="232"/>
      <c r="F18" s="282" t="s">
        <v>584</v>
      </c>
      <c r="G18" s="283"/>
      <c r="H18" s="284"/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  <c r="AF18" s="285"/>
      <c r="AG18" s="286"/>
      <c r="AO18" s="105"/>
      <c r="AP18" s="230"/>
      <c r="AQ18" s="231"/>
      <c r="AR18" s="231"/>
      <c r="AS18" s="231"/>
      <c r="AT18" s="232"/>
      <c r="AU18" s="162" t="s">
        <v>584</v>
      </c>
      <c r="AV18" s="163"/>
      <c r="AW18" s="164"/>
      <c r="AX18" s="160" t="s">
        <v>580</v>
      </c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160"/>
      <c r="BM18" s="160"/>
      <c r="BN18" s="160"/>
      <c r="BO18" s="160"/>
      <c r="BP18" s="160"/>
      <c r="BQ18" s="160"/>
      <c r="BR18" s="160"/>
      <c r="BS18" s="160"/>
      <c r="BT18" s="160"/>
      <c r="BU18" s="160"/>
      <c r="BV18" s="161"/>
      <c r="BW18" s="106"/>
    </row>
    <row r="19" spans="1:75" ht="15" customHeight="1" x14ac:dyDescent="0.15">
      <c r="A19" s="230"/>
      <c r="B19" s="231"/>
      <c r="C19" s="231"/>
      <c r="D19" s="231"/>
      <c r="E19" s="232"/>
      <c r="F19" s="296" t="s">
        <v>560</v>
      </c>
      <c r="G19" s="297"/>
      <c r="H19" s="298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  <c r="AE19" s="285"/>
      <c r="AF19" s="285"/>
      <c r="AG19" s="286"/>
      <c r="AO19" s="105"/>
      <c r="AP19" s="230"/>
      <c r="AQ19" s="231"/>
      <c r="AR19" s="231"/>
      <c r="AS19" s="231"/>
      <c r="AT19" s="232"/>
      <c r="AU19" s="157" t="s">
        <v>560</v>
      </c>
      <c r="AV19" s="158"/>
      <c r="AW19" s="159"/>
      <c r="AX19" s="160" t="s">
        <v>576</v>
      </c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  <c r="BU19" s="160"/>
      <c r="BV19" s="161"/>
      <c r="BW19" s="106"/>
    </row>
    <row r="20" spans="1:75" ht="15" customHeight="1" x14ac:dyDescent="0.15">
      <c r="A20" s="230"/>
      <c r="B20" s="231"/>
      <c r="C20" s="231"/>
      <c r="D20" s="231"/>
      <c r="E20" s="232"/>
      <c r="F20" s="282" t="s">
        <v>561</v>
      </c>
      <c r="G20" s="283"/>
      <c r="H20" s="284"/>
      <c r="I20" s="285"/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85"/>
      <c r="X20" s="285"/>
      <c r="Y20" s="285"/>
      <c r="Z20" s="285"/>
      <c r="AA20" s="285"/>
      <c r="AB20" s="285"/>
      <c r="AC20" s="285"/>
      <c r="AD20" s="285"/>
      <c r="AE20" s="285"/>
      <c r="AF20" s="285"/>
      <c r="AG20" s="286"/>
      <c r="AO20" s="105"/>
      <c r="AP20" s="230"/>
      <c r="AQ20" s="231"/>
      <c r="AR20" s="231"/>
      <c r="AS20" s="231"/>
      <c r="AT20" s="232"/>
      <c r="AU20" s="162" t="s">
        <v>561</v>
      </c>
      <c r="AV20" s="163"/>
      <c r="AW20" s="164"/>
      <c r="AX20" s="160" t="s">
        <v>577</v>
      </c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  <c r="BR20" s="160"/>
      <c r="BS20" s="160"/>
      <c r="BT20" s="160"/>
      <c r="BU20" s="160"/>
      <c r="BV20" s="161"/>
      <c r="BW20" s="106"/>
    </row>
    <row r="21" spans="1:75" ht="15" customHeight="1" x14ac:dyDescent="0.15">
      <c r="A21" s="177"/>
      <c r="B21" s="178"/>
      <c r="C21" s="178"/>
      <c r="D21" s="178"/>
      <c r="E21" s="179"/>
      <c r="F21" s="287" t="s">
        <v>562</v>
      </c>
      <c r="G21" s="288"/>
      <c r="H21" s="28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60"/>
      <c r="AO21" s="105"/>
      <c r="AP21" s="177"/>
      <c r="AQ21" s="178"/>
      <c r="AR21" s="178"/>
      <c r="AS21" s="178"/>
      <c r="AT21" s="179"/>
      <c r="AU21" s="227" t="s">
        <v>562</v>
      </c>
      <c r="AV21" s="228"/>
      <c r="AW21" s="229"/>
      <c r="AX21" s="186" t="s">
        <v>578</v>
      </c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7"/>
      <c r="BW21" s="106"/>
    </row>
    <row r="22" spans="1:75" ht="15" customHeight="1" x14ac:dyDescent="0.15">
      <c r="A22" s="230" t="s">
        <v>34</v>
      </c>
      <c r="B22" s="231"/>
      <c r="C22" s="231"/>
      <c r="D22" s="231"/>
      <c r="E22" s="232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274"/>
      <c r="R22" s="274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5"/>
      <c r="AO22" s="105"/>
      <c r="AP22" s="230" t="s">
        <v>34</v>
      </c>
      <c r="AQ22" s="231"/>
      <c r="AR22" s="231"/>
      <c r="AS22" s="231"/>
      <c r="AT22" s="232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233" t="s">
        <v>528</v>
      </c>
      <c r="BG22" s="233"/>
      <c r="BH22" s="233"/>
      <c r="BI22" s="233"/>
      <c r="BJ22" s="233"/>
      <c r="BK22" s="233"/>
      <c r="BL22" s="233"/>
      <c r="BM22" s="233"/>
      <c r="BN22" s="233"/>
      <c r="BO22" s="233"/>
      <c r="BP22" s="233"/>
      <c r="BQ22" s="233"/>
      <c r="BR22" s="233"/>
      <c r="BS22" s="233"/>
      <c r="BT22" s="233"/>
      <c r="BU22" s="233"/>
      <c r="BV22" s="234"/>
      <c r="BW22" s="106"/>
    </row>
    <row r="23" spans="1:75" ht="30" customHeight="1" x14ac:dyDescent="0.15">
      <c r="A23" s="235" t="s">
        <v>538</v>
      </c>
      <c r="B23" s="231"/>
      <c r="C23" s="231"/>
      <c r="D23" s="231"/>
      <c r="E23" s="231"/>
      <c r="F23" s="202" t="s">
        <v>30</v>
      </c>
      <c r="G23" s="203"/>
      <c r="H23" s="258"/>
      <c r="I23" s="259"/>
      <c r="J23" s="259"/>
      <c r="K23" s="259"/>
      <c r="L23" s="259"/>
      <c r="M23" s="259"/>
      <c r="N23" s="264"/>
      <c r="O23" s="202" t="s">
        <v>31</v>
      </c>
      <c r="P23" s="203"/>
      <c r="Q23" s="258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60"/>
      <c r="AO23" s="105"/>
      <c r="AP23" s="235" t="s">
        <v>538</v>
      </c>
      <c r="AQ23" s="231"/>
      <c r="AR23" s="231"/>
      <c r="AS23" s="231"/>
      <c r="AT23" s="231"/>
      <c r="AU23" s="202" t="s">
        <v>30</v>
      </c>
      <c r="AV23" s="203"/>
      <c r="AW23" s="185" t="s">
        <v>612</v>
      </c>
      <c r="AX23" s="186"/>
      <c r="AY23" s="186"/>
      <c r="AZ23" s="186"/>
      <c r="BA23" s="186"/>
      <c r="BB23" s="186"/>
      <c r="BC23" s="204"/>
      <c r="BD23" s="202" t="s">
        <v>31</v>
      </c>
      <c r="BE23" s="203"/>
      <c r="BF23" s="185" t="s">
        <v>527</v>
      </c>
      <c r="BG23" s="186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7"/>
      <c r="BW23" s="106"/>
    </row>
    <row r="24" spans="1:75" ht="15" customHeight="1" x14ac:dyDescent="0.15">
      <c r="A24" s="208" t="s">
        <v>2</v>
      </c>
      <c r="B24" s="209"/>
      <c r="C24" s="209"/>
      <c r="D24" s="209"/>
      <c r="E24" s="210"/>
      <c r="F24" s="261"/>
      <c r="G24" s="262"/>
      <c r="H24" s="262"/>
      <c r="I24" s="262"/>
      <c r="J24" s="262"/>
      <c r="K24" s="262"/>
      <c r="L24" s="262"/>
      <c r="M24" s="262"/>
      <c r="N24" s="263"/>
      <c r="O24" s="114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5"/>
      <c r="AO24" s="105"/>
      <c r="AP24" s="208" t="s">
        <v>2</v>
      </c>
      <c r="AQ24" s="209"/>
      <c r="AR24" s="209"/>
      <c r="AS24" s="209"/>
      <c r="AT24" s="210"/>
      <c r="AU24" s="205" t="s">
        <v>529</v>
      </c>
      <c r="AV24" s="206"/>
      <c r="AW24" s="206"/>
      <c r="AX24" s="206"/>
      <c r="AY24" s="206"/>
      <c r="AZ24" s="206"/>
      <c r="BA24" s="206"/>
      <c r="BB24" s="206"/>
      <c r="BC24" s="207"/>
      <c r="BD24" s="114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5"/>
      <c r="BW24" s="106"/>
    </row>
    <row r="25" spans="1:75" ht="15" customHeight="1" x14ac:dyDescent="0.15">
      <c r="A25" s="208" t="s">
        <v>535</v>
      </c>
      <c r="B25" s="209"/>
      <c r="C25" s="209"/>
      <c r="D25" s="209"/>
      <c r="E25" s="210"/>
      <c r="F25" s="261"/>
      <c r="G25" s="262"/>
      <c r="H25" s="262"/>
      <c r="I25" s="262"/>
      <c r="J25" s="262"/>
      <c r="K25" s="262"/>
      <c r="L25" s="262"/>
      <c r="M25" s="262"/>
      <c r="N25" s="263"/>
      <c r="O25" s="116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117"/>
      <c r="AG25" s="118"/>
      <c r="AO25" s="105"/>
      <c r="AP25" s="208" t="s">
        <v>535</v>
      </c>
      <c r="AQ25" s="209"/>
      <c r="AR25" s="209"/>
      <c r="AS25" s="209"/>
      <c r="AT25" s="210"/>
      <c r="AU25" s="205" t="s">
        <v>530</v>
      </c>
      <c r="AV25" s="206"/>
      <c r="AW25" s="206"/>
      <c r="AX25" s="206"/>
      <c r="AY25" s="206"/>
      <c r="AZ25" s="206"/>
      <c r="BA25" s="206"/>
      <c r="BB25" s="206"/>
      <c r="BC25" s="206"/>
      <c r="BD25" s="116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117"/>
      <c r="BV25" s="118"/>
      <c r="BW25" s="106"/>
    </row>
    <row r="26" spans="1:75" ht="15" customHeight="1" thickBot="1" x14ac:dyDescent="0.2">
      <c r="A26" s="188" t="s">
        <v>37</v>
      </c>
      <c r="B26" s="189"/>
      <c r="C26" s="189"/>
      <c r="D26" s="189"/>
      <c r="E26" s="190"/>
      <c r="F26" s="265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266"/>
      <c r="R26" s="266"/>
      <c r="S26" s="266"/>
      <c r="T26" s="266"/>
      <c r="U26" s="266"/>
      <c r="V26" s="266"/>
      <c r="W26" s="266"/>
      <c r="X26" s="266"/>
      <c r="Y26" s="266"/>
      <c r="Z26" s="266"/>
      <c r="AA26" s="266"/>
      <c r="AB26" s="266"/>
      <c r="AC26" s="266"/>
      <c r="AD26" s="266"/>
      <c r="AE26" s="266"/>
      <c r="AF26" s="266"/>
      <c r="AG26" s="267"/>
      <c r="AO26" s="105"/>
      <c r="AP26" s="188" t="s">
        <v>37</v>
      </c>
      <c r="AQ26" s="189"/>
      <c r="AR26" s="189"/>
      <c r="AS26" s="189"/>
      <c r="AT26" s="190"/>
      <c r="AU26" s="191" t="s">
        <v>590</v>
      </c>
      <c r="AV26" s="192"/>
      <c r="AW26" s="192"/>
      <c r="AX26" s="192"/>
      <c r="AY26" s="192"/>
      <c r="AZ26" s="192"/>
      <c r="BA26" s="192"/>
      <c r="BB26" s="192"/>
      <c r="BC26" s="192"/>
      <c r="BD26" s="192"/>
      <c r="BE26" s="192"/>
      <c r="BF26" s="192"/>
      <c r="BG26" s="192"/>
      <c r="BH26" s="192"/>
      <c r="BI26" s="192"/>
      <c r="BJ26" s="192"/>
      <c r="BK26" s="192"/>
      <c r="BL26" s="192"/>
      <c r="BM26" s="192"/>
      <c r="BN26" s="192"/>
      <c r="BO26" s="192"/>
      <c r="BP26" s="192"/>
      <c r="BQ26" s="192"/>
      <c r="BR26" s="192"/>
      <c r="BS26" s="192"/>
      <c r="BT26" s="192"/>
      <c r="BU26" s="192"/>
      <c r="BV26" s="194"/>
      <c r="BW26" s="106"/>
    </row>
    <row r="27" spans="1:75" ht="15" customHeight="1" x14ac:dyDescent="0.15">
      <c r="A27" s="5"/>
      <c r="B27" s="3"/>
      <c r="C27" s="3"/>
      <c r="D27" s="3"/>
      <c r="E27" s="3"/>
      <c r="F27" s="3"/>
      <c r="AF27" s="1"/>
      <c r="AO27" s="105"/>
      <c r="AP27" s="88"/>
      <c r="AQ27" s="89"/>
      <c r="AR27" s="89"/>
      <c r="AS27" s="89"/>
      <c r="AT27" s="89"/>
      <c r="AU27" s="89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106"/>
    </row>
    <row r="28" spans="1:75" ht="15" customHeight="1" thickBot="1" x14ac:dyDescent="0.2">
      <c r="AF28" s="1"/>
      <c r="AO28" s="105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106"/>
    </row>
    <row r="29" spans="1:75" ht="15" hidden="1" customHeight="1" thickBot="1" x14ac:dyDescent="0.2">
      <c r="A29" s="1" t="s">
        <v>36</v>
      </c>
      <c r="AF29" s="1"/>
      <c r="AO29" s="105"/>
      <c r="AP29" s="83" t="s">
        <v>36</v>
      </c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106"/>
    </row>
    <row r="30" spans="1:75" ht="15" hidden="1" customHeight="1" x14ac:dyDescent="0.15">
      <c r="A30" s="174" t="s">
        <v>34</v>
      </c>
      <c r="B30" s="175"/>
      <c r="C30" s="175"/>
      <c r="D30" s="175"/>
      <c r="E30" s="176"/>
      <c r="F30" s="291" t="str">
        <f>IF(AH14="","",AH14)</f>
        <v/>
      </c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69"/>
      <c r="AH30" s="35" t="str">
        <f>F30&amp;Q30</f>
        <v/>
      </c>
      <c r="AO30" s="105"/>
      <c r="AP30" s="174" t="s">
        <v>34</v>
      </c>
      <c r="AQ30" s="175"/>
      <c r="AR30" s="175"/>
      <c r="AS30" s="175"/>
      <c r="AT30" s="176"/>
      <c r="AU30" s="238" t="str">
        <f>IF(BD14="","",BD14)</f>
        <v>サンプルソクリョウ</v>
      </c>
      <c r="AV30" s="239"/>
      <c r="AW30" s="239"/>
      <c r="AX30" s="239"/>
      <c r="AY30" s="239"/>
      <c r="AZ30" s="239"/>
      <c r="BA30" s="239"/>
      <c r="BB30" s="239"/>
      <c r="BC30" s="239"/>
      <c r="BD30" s="239"/>
      <c r="BE30" s="239"/>
      <c r="BF30" s="129" t="s">
        <v>548</v>
      </c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31"/>
      <c r="BW30" s="106"/>
    </row>
    <row r="31" spans="1:75" ht="30" hidden="1" customHeight="1" x14ac:dyDescent="0.15">
      <c r="A31" s="240" t="s">
        <v>32</v>
      </c>
      <c r="B31" s="241"/>
      <c r="C31" s="241"/>
      <c r="D31" s="241"/>
      <c r="E31" s="242"/>
      <c r="F31" s="276" t="str">
        <f>IF(AH15="","",AH15)</f>
        <v/>
      </c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  <c r="AE31" s="259"/>
      <c r="AF31" s="259"/>
      <c r="AG31" s="260"/>
      <c r="AH31" s="35" t="str">
        <f>F31&amp;Q31</f>
        <v/>
      </c>
      <c r="AO31" s="105"/>
      <c r="AP31" s="240" t="s">
        <v>32</v>
      </c>
      <c r="AQ31" s="241"/>
      <c r="AR31" s="241"/>
      <c r="AS31" s="241"/>
      <c r="AT31" s="242"/>
      <c r="AU31" s="202" t="str">
        <f>BX15&amp;BD15&amp;BY15</f>
        <v>Ｓａｍｐｌｅ測量</v>
      </c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186" t="s">
        <v>547</v>
      </c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  <c r="BS31" s="186"/>
      <c r="BT31" s="186"/>
      <c r="BU31" s="186"/>
      <c r="BV31" s="187"/>
      <c r="BW31" s="106"/>
    </row>
    <row r="32" spans="1:75" ht="15" hidden="1" customHeight="1" x14ac:dyDescent="0.15">
      <c r="A32" s="244" t="s">
        <v>539</v>
      </c>
      <c r="B32" s="245"/>
      <c r="C32" s="245"/>
      <c r="D32" s="245"/>
      <c r="E32" s="246"/>
      <c r="F32" s="278" t="s">
        <v>516</v>
      </c>
      <c r="G32" s="279"/>
      <c r="H32" s="280"/>
      <c r="I32" s="61" t="s">
        <v>35</v>
      </c>
      <c r="J32" s="281"/>
      <c r="K32" s="281"/>
      <c r="L32" s="36" t="s">
        <v>517</v>
      </c>
      <c r="M32" s="281"/>
      <c r="N32" s="281"/>
      <c r="O32" s="281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65"/>
      <c r="AH32" s="35" t="str">
        <f>AI32&amp;AJ32</f>
        <v/>
      </c>
      <c r="AI32" s="128" t="str">
        <f>IF(J32="","",J32&amp;L32)</f>
        <v/>
      </c>
      <c r="AJ32" s="128" t="str">
        <f>IF(M32="","",M32)</f>
        <v/>
      </c>
      <c r="AO32" s="105"/>
      <c r="AP32" s="244" t="s">
        <v>539</v>
      </c>
      <c r="AQ32" s="245"/>
      <c r="AR32" s="245"/>
      <c r="AS32" s="245"/>
      <c r="AT32" s="246"/>
      <c r="AU32" s="247" t="s">
        <v>516</v>
      </c>
      <c r="AV32" s="248"/>
      <c r="AW32" s="249"/>
      <c r="AX32" s="61" t="s">
        <v>35</v>
      </c>
      <c r="AY32" s="250" t="s">
        <v>543</v>
      </c>
      <c r="AZ32" s="250"/>
      <c r="BA32" s="36" t="s">
        <v>517</v>
      </c>
      <c r="BB32" s="250" t="s">
        <v>544</v>
      </c>
      <c r="BC32" s="250"/>
      <c r="BD32" s="250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65"/>
      <c r="BW32" s="106"/>
    </row>
    <row r="33" spans="1:75" ht="15" hidden="1" customHeight="1" x14ac:dyDescent="0.15">
      <c r="A33" s="230"/>
      <c r="B33" s="231"/>
      <c r="C33" s="231"/>
      <c r="D33" s="231"/>
      <c r="E33" s="232"/>
      <c r="F33" s="282" t="s">
        <v>518</v>
      </c>
      <c r="G33" s="283"/>
      <c r="H33" s="284"/>
      <c r="I33" s="290"/>
      <c r="J33" s="285"/>
      <c r="K33" s="285"/>
      <c r="L33" s="285"/>
      <c r="M33" s="285"/>
      <c r="N33" s="285"/>
      <c r="O33" s="285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6"/>
      <c r="AH33" s="38" t="str">
        <f>I33&amp;I34&amp;I35</f>
        <v/>
      </c>
      <c r="AO33" s="105"/>
      <c r="AP33" s="230"/>
      <c r="AQ33" s="231"/>
      <c r="AR33" s="231"/>
      <c r="AS33" s="231"/>
      <c r="AT33" s="232"/>
      <c r="AU33" s="162" t="s">
        <v>518</v>
      </c>
      <c r="AV33" s="163"/>
      <c r="AW33" s="164"/>
      <c r="AX33" s="251" t="s">
        <v>526</v>
      </c>
      <c r="AY33" s="160"/>
      <c r="AZ33" s="160"/>
      <c r="BA33" s="160"/>
      <c r="BB33" s="160"/>
      <c r="BC33" s="160"/>
      <c r="BD33" s="160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108"/>
      <c r="BR33" s="108"/>
      <c r="BS33" s="108"/>
      <c r="BT33" s="108"/>
      <c r="BU33" s="108"/>
      <c r="BV33" s="91"/>
      <c r="BW33" s="106"/>
    </row>
    <row r="34" spans="1:75" ht="15" hidden="1" customHeight="1" x14ac:dyDescent="0.15">
      <c r="A34" s="230"/>
      <c r="B34" s="231"/>
      <c r="C34" s="231"/>
      <c r="D34" s="231"/>
      <c r="E34" s="232"/>
      <c r="F34" s="282" t="s">
        <v>519</v>
      </c>
      <c r="G34" s="283"/>
      <c r="H34" s="284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285"/>
      <c r="Z34" s="285"/>
      <c r="AA34" s="285"/>
      <c r="AB34" s="285"/>
      <c r="AC34" s="285"/>
      <c r="AD34" s="285"/>
      <c r="AE34" s="285"/>
      <c r="AF34" s="285"/>
      <c r="AG34" s="286"/>
      <c r="AO34" s="105"/>
      <c r="AP34" s="230"/>
      <c r="AQ34" s="231"/>
      <c r="AR34" s="231"/>
      <c r="AS34" s="231"/>
      <c r="AT34" s="232"/>
      <c r="AU34" s="162" t="s">
        <v>519</v>
      </c>
      <c r="AV34" s="163"/>
      <c r="AW34" s="164"/>
      <c r="AX34" s="160" t="s">
        <v>513</v>
      </c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  <c r="BK34" s="160"/>
      <c r="BL34" s="160"/>
      <c r="BM34" s="160"/>
      <c r="BN34" s="160"/>
      <c r="BO34" s="160"/>
      <c r="BP34" s="160"/>
      <c r="BQ34" s="160"/>
      <c r="BR34" s="160"/>
      <c r="BS34" s="160"/>
      <c r="BT34" s="160"/>
      <c r="BU34" s="160"/>
      <c r="BV34" s="161"/>
      <c r="BW34" s="106"/>
    </row>
    <row r="35" spans="1:75" ht="15" hidden="1" customHeight="1" x14ac:dyDescent="0.15">
      <c r="A35" s="177"/>
      <c r="B35" s="178"/>
      <c r="C35" s="178"/>
      <c r="D35" s="178"/>
      <c r="E35" s="179"/>
      <c r="F35" s="287" t="s">
        <v>520</v>
      </c>
      <c r="G35" s="288"/>
      <c r="H35" s="28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60"/>
      <c r="AO35" s="105"/>
      <c r="AP35" s="177"/>
      <c r="AQ35" s="178"/>
      <c r="AR35" s="178"/>
      <c r="AS35" s="178"/>
      <c r="AT35" s="179"/>
      <c r="AU35" s="227" t="s">
        <v>520</v>
      </c>
      <c r="AV35" s="228"/>
      <c r="AW35" s="229"/>
      <c r="AX35" s="186" t="s">
        <v>559</v>
      </c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6"/>
      <c r="BR35" s="186"/>
      <c r="BS35" s="186"/>
      <c r="BT35" s="186"/>
      <c r="BU35" s="186"/>
      <c r="BV35" s="187"/>
      <c r="BW35" s="106"/>
    </row>
    <row r="36" spans="1:75" ht="15" hidden="1" customHeight="1" x14ac:dyDescent="0.15">
      <c r="A36" s="230" t="s">
        <v>34</v>
      </c>
      <c r="B36" s="231"/>
      <c r="C36" s="231"/>
      <c r="D36" s="231"/>
      <c r="E36" s="232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274"/>
      <c r="R36" s="274"/>
      <c r="S36" s="274"/>
      <c r="T36" s="274"/>
      <c r="U36" s="274"/>
      <c r="V36" s="274"/>
      <c r="W36" s="274"/>
      <c r="X36" s="274"/>
      <c r="Y36" s="274"/>
      <c r="Z36" s="274"/>
      <c r="AA36" s="274"/>
      <c r="AB36" s="274"/>
      <c r="AC36" s="274"/>
      <c r="AD36" s="274"/>
      <c r="AE36" s="274"/>
      <c r="AF36" s="274"/>
      <c r="AG36" s="275"/>
      <c r="AO36" s="105"/>
      <c r="AP36" s="230" t="s">
        <v>34</v>
      </c>
      <c r="AQ36" s="231"/>
      <c r="AR36" s="231"/>
      <c r="AS36" s="231"/>
      <c r="AT36" s="232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233" t="s">
        <v>532</v>
      </c>
      <c r="BG36" s="233"/>
      <c r="BH36" s="233"/>
      <c r="BI36" s="233"/>
      <c r="BJ36" s="233"/>
      <c r="BK36" s="233"/>
      <c r="BL36" s="233"/>
      <c r="BM36" s="233"/>
      <c r="BN36" s="233"/>
      <c r="BO36" s="233"/>
      <c r="BP36" s="233"/>
      <c r="BQ36" s="233"/>
      <c r="BR36" s="233"/>
      <c r="BS36" s="233"/>
      <c r="BT36" s="233"/>
      <c r="BU36" s="233"/>
      <c r="BV36" s="234"/>
      <c r="BW36" s="106"/>
    </row>
    <row r="37" spans="1:75" ht="30" hidden="1" customHeight="1" x14ac:dyDescent="0.15">
      <c r="A37" s="235" t="s">
        <v>538</v>
      </c>
      <c r="B37" s="231"/>
      <c r="C37" s="231"/>
      <c r="D37" s="231"/>
      <c r="E37" s="231"/>
      <c r="F37" s="236" t="s">
        <v>30</v>
      </c>
      <c r="G37" s="237"/>
      <c r="H37" s="258"/>
      <c r="I37" s="259"/>
      <c r="J37" s="259"/>
      <c r="K37" s="259"/>
      <c r="L37" s="259"/>
      <c r="M37" s="259"/>
      <c r="N37" s="264"/>
      <c r="O37" s="236" t="s">
        <v>31</v>
      </c>
      <c r="P37" s="237"/>
      <c r="Q37" s="258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60"/>
      <c r="AO37" s="105"/>
      <c r="AP37" s="235" t="s">
        <v>538</v>
      </c>
      <c r="AQ37" s="231"/>
      <c r="AR37" s="231"/>
      <c r="AS37" s="231"/>
      <c r="AT37" s="231"/>
      <c r="AU37" s="236" t="s">
        <v>30</v>
      </c>
      <c r="AV37" s="237"/>
      <c r="AW37" s="185" t="s">
        <v>549</v>
      </c>
      <c r="AX37" s="186"/>
      <c r="AY37" s="186"/>
      <c r="AZ37" s="186"/>
      <c r="BA37" s="186"/>
      <c r="BB37" s="186"/>
      <c r="BC37" s="204"/>
      <c r="BD37" s="236" t="s">
        <v>31</v>
      </c>
      <c r="BE37" s="237"/>
      <c r="BF37" s="185" t="s">
        <v>531</v>
      </c>
      <c r="BG37" s="186"/>
      <c r="BH37" s="186"/>
      <c r="BI37" s="186"/>
      <c r="BJ37" s="186"/>
      <c r="BK37" s="186"/>
      <c r="BL37" s="186"/>
      <c r="BM37" s="186"/>
      <c r="BN37" s="186"/>
      <c r="BO37" s="186"/>
      <c r="BP37" s="186"/>
      <c r="BQ37" s="186"/>
      <c r="BR37" s="186"/>
      <c r="BS37" s="186"/>
      <c r="BT37" s="186"/>
      <c r="BU37" s="186"/>
      <c r="BV37" s="187"/>
      <c r="BW37" s="106"/>
    </row>
    <row r="38" spans="1:75" ht="15" hidden="1" customHeight="1" x14ac:dyDescent="0.15">
      <c r="A38" s="208" t="s">
        <v>2</v>
      </c>
      <c r="B38" s="209"/>
      <c r="C38" s="209"/>
      <c r="D38" s="209"/>
      <c r="E38" s="210"/>
      <c r="F38" s="261"/>
      <c r="G38" s="262"/>
      <c r="H38" s="262"/>
      <c r="I38" s="262"/>
      <c r="J38" s="262"/>
      <c r="K38" s="262"/>
      <c r="L38" s="262"/>
      <c r="M38" s="262"/>
      <c r="N38" s="263"/>
      <c r="O38" s="224" t="s">
        <v>535</v>
      </c>
      <c r="P38" s="225"/>
      <c r="Q38" s="225"/>
      <c r="R38" s="225"/>
      <c r="S38" s="226"/>
      <c r="T38" s="261"/>
      <c r="U38" s="262"/>
      <c r="V38" s="262"/>
      <c r="W38" s="262"/>
      <c r="X38" s="262"/>
      <c r="Y38" s="262"/>
      <c r="Z38" s="262"/>
      <c r="AA38" s="262"/>
      <c r="AB38" s="262"/>
      <c r="AC38" s="40"/>
      <c r="AD38" s="40"/>
      <c r="AE38" s="40"/>
      <c r="AF38" s="40"/>
      <c r="AG38" s="67"/>
      <c r="AO38" s="105"/>
      <c r="AP38" s="208" t="s">
        <v>2</v>
      </c>
      <c r="AQ38" s="209"/>
      <c r="AR38" s="209"/>
      <c r="AS38" s="209"/>
      <c r="AT38" s="210"/>
      <c r="AU38" s="205" t="s">
        <v>533</v>
      </c>
      <c r="AV38" s="206"/>
      <c r="AW38" s="206"/>
      <c r="AX38" s="206"/>
      <c r="AY38" s="206"/>
      <c r="AZ38" s="206"/>
      <c r="BA38" s="206"/>
      <c r="BB38" s="206"/>
      <c r="BC38" s="207"/>
      <c r="BD38" s="224" t="s">
        <v>535</v>
      </c>
      <c r="BE38" s="225"/>
      <c r="BF38" s="225"/>
      <c r="BG38" s="225"/>
      <c r="BH38" s="226"/>
      <c r="BI38" s="205" t="s">
        <v>534</v>
      </c>
      <c r="BJ38" s="206"/>
      <c r="BK38" s="206"/>
      <c r="BL38" s="206"/>
      <c r="BM38" s="206"/>
      <c r="BN38" s="206"/>
      <c r="BO38" s="206"/>
      <c r="BP38" s="206"/>
      <c r="BQ38" s="206"/>
      <c r="BR38" s="40"/>
      <c r="BS38" s="40"/>
      <c r="BT38" s="40"/>
      <c r="BU38" s="40"/>
      <c r="BV38" s="67"/>
      <c r="BW38" s="106"/>
    </row>
    <row r="39" spans="1:75" ht="15" hidden="1" customHeight="1" thickBot="1" x14ac:dyDescent="0.2">
      <c r="A39" s="188" t="s">
        <v>37</v>
      </c>
      <c r="B39" s="189"/>
      <c r="C39" s="189"/>
      <c r="D39" s="189"/>
      <c r="E39" s="190"/>
      <c r="F39" s="265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 t="s">
        <v>521</v>
      </c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7"/>
      <c r="AO39" s="105"/>
      <c r="AP39" s="188" t="s">
        <v>37</v>
      </c>
      <c r="AQ39" s="189"/>
      <c r="AR39" s="189"/>
      <c r="AS39" s="189"/>
      <c r="AT39" s="190"/>
      <c r="AU39" s="191" t="s">
        <v>550</v>
      </c>
      <c r="AV39" s="192"/>
      <c r="AW39" s="192"/>
      <c r="AX39" s="192"/>
      <c r="AY39" s="192"/>
      <c r="AZ39" s="192"/>
      <c r="BA39" s="192"/>
      <c r="BB39" s="192"/>
      <c r="BC39" s="192"/>
      <c r="BD39" s="192"/>
      <c r="BE39" s="192"/>
      <c r="BF39" s="192"/>
      <c r="BG39" s="192"/>
      <c r="BH39" s="193"/>
      <c r="BI39" s="92" t="s">
        <v>521</v>
      </c>
      <c r="BJ39" s="191" t="s">
        <v>546</v>
      </c>
      <c r="BK39" s="192"/>
      <c r="BL39" s="192"/>
      <c r="BM39" s="192"/>
      <c r="BN39" s="192"/>
      <c r="BO39" s="192"/>
      <c r="BP39" s="192"/>
      <c r="BQ39" s="192"/>
      <c r="BR39" s="192"/>
      <c r="BS39" s="192"/>
      <c r="BT39" s="192"/>
      <c r="BU39" s="192"/>
      <c r="BV39" s="194"/>
      <c r="BW39" s="106"/>
    </row>
    <row r="40" spans="1:75" ht="15" hidden="1" customHeight="1" x14ac:dyDescent="0.15">
      <c r="AF40" s="1"/>
      <c r="AO40" s="105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106"/>
    </row>
    <row r="41" spans="1:75" ht="15" hidden="1" customHeight="1" thickBot="1" x14ac:dyDescent="0.2">
      <c r="AF41" s="1"/>
      <c r="AO41" s="105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106"/>
    </row>
    <row r="42" spans="1:75" ht="30" customHeight="1" thickBot="1" x14ac:dyDescent="0.2">
      <c r="A42" s="195" t="s">
        <v>540</v>
      </c>
      <c r="B42" s="196"/>
      <c r="C42" s="196"/>
      <c r="D42" s="196"/>
      <c r="E42" s="197"/>
      <c r="F42" s="270"/>
      <c r="G42" s="271"/>
      <c r="H42" s="271"/>
      <c r="I42" s="271"/>
      <c r="J42" s="271"/>
      <c r="K42" s="271"/>
      <c r="L42" s="271"/>
      <c r="M42" s="271"/>
      <c r="N42" s="271"/>
      <c r="O42" s="271"/>
      <c r="P42" s="200" t="s">
        <v>541</v>
      </c>
      <c r="Q42" s="201"/>
      <c r="R42" s="169" t="s">
        <v>3</v>
      </c>
      <c r="S42" s="170"/>
      <c r="T42" s="171"/>
      <c r="U42" s="272"/>
      <c r="V42" s="273"/>
      <c r="W42" s="273"/>
      <c r="X42" s="273"/>
      <c r="Y42" s="97" t="s">
        <v>542</v>
      </c>
      <c r="AF42" s="1"/>
      <c r="AO42" s="105"/>
      <c r="AP42" s="195" t="s">
        <v>540</v>
      </c>
      <c r="AQ42" s="196"/>
      <c r="AR42" s="196"/>
      <c r="AS42" s="196"/>
      <c r="AT42" s="197"/>
      <c r="AU42" s="198">
        <v>15000</v>
      </c>
      <c r="AV42" s="199"/>
      <c r="AW42" s="199"/>
      <c r="AX42" s="199"/>
      <c r="AY42" s="199"/>
      <c r="AZ42" s="199"/>
      <c r="BA42" s="199"/>
      <c r="BB42" s="199"/>
      <c r="BC42" s="199"/>
      <c r="BD42" s="199"/>
      <c r="BE42" s="200" t="s">
        <v>541</v>
      </c>
      <c r="BF42" s="201"/>
      <c r="BG42" s="169" t="s">
        <v>3</v>
      </c>
      <c r="BH42" s="170"/>
      <c r="BI42" s="171"/>
      <c r="BJ42" s="172">
        <v>10</v>
      </c>
      <c r="BK42" s="173"/>
      <c r="BL42" s="173"/>
      <c r="BM42" s="173"/>
      <c r="BN42" s="97" t="s">
        <v>542</v>
      </c>
      <c r="BO42" s="83"/>
      <c r="BP42" s="83"/>
      <c r="BQ42" s="83"/>
      <c r="BR42" s="83"/>
      <c r="BS42" s="83"/>
      <c r="BT42" s="83"/>
      <c r="BU42" s="83"/>
      <c r="BV42" s="83"/>
      <c r="BW42" s="106"/>
    </row>
    <row r="43" spans="1:75" ht="30" customHeight="1" thickBot="1" x14ac:dyDescent="0.2">
      <c r="A43" s="165" t="s">
        <v>572</v>
      </c>
      <c r="B43" s="166"/>
      <c r="C43" s="166"/>
      <c r="D43" s="166"/>
      <c r="E43" s="166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8"/>
      <c r="AF43" s="1"/>
      <c r="AH43" s="35" t="str">
        <f>IF(F43="","",F43)</f>
        <v/>
      </c>
      <c r="AI43" s="35" t="str">
        <f>IF(AH43="","",VLOOKUP(F43,G226:Q229,11,FALSE))</f>
        <v/>
      </c>
      <c r="AO43" s="105"/>
      <c r="AP43" s="165" t="s">
        <v>572</v>
      </c>
      <c r="AQ43" s="166"/>
      <c r="AR43" s="166"/>
      <c r="AS43" s="166"/>
      <c r="AT43" s="166"/>
      <c r="AU43" s="167" t="s">
        <v>566</v>
      </c>
      <c r="AV43" s="167"/>
      <c r="AW43" s="167"/>
      <c r="AX43" s="167"/>
      <c r="AY43" s="167"/>
      <c r="AZ43" s="167"/>
      <c r="BA43" s="167"/>
      <c r="BB43" s="167"/>
      <c r="BC43" s="167"/>
      <c r="BD43" s="167"/>
      <c r="BE43" s="167"/>
      <c r="BF43" s="168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106"/>
    </row>
    <row r="44" spans="1:75" ht="15" customHeight="1" x14ac:dyDescent="0.15">
      <c r="AF44" s="1"/>
      <c r="AO44" s="105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106"/>
    </row>
    <row r="45" spans="1:75" ht="15" customHeight="1" x14ac:dyDescent="0.15">
      <c r="AF45" s="1"/>
      <c r="AO45" s="105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106"/>
    </row>
    <row r="46" spans="1:75" ht="15" customHeight="1" thickBot="1" x14ac:dyDescent="0.2">
      <c r="A46" s="1" t="s">
        <v>38</v>
      </c>
      <c r="AF46" s="1"/>
      <c r="AO46" s="105"/>
      <c r="AP46" s="83" t="s">
        <v>38</v>
      </c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106"/>
    </row>
    <row r="47" spans="1:75" ht="15" customHeight="1" x14ac:dyDescent="0.15">
      <c r="A47" s="174" t="s">
        <v>34</v>
      </c>
      <c r="B47" s="175"/>
      <c r="C47" s="175"/>
      <c r="D47" s="175"/>
      <c r="E47" s="176"/>
      <c r="F47" s="64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268"/>
      <c r="R47" s="268"/>
      <c r="S47" s="268"/>
      <c r="T47" s="268"/>
      <c r="U47" s="268"/>
      <c r="V47" s="268"/>
      <c r="W47" s="268"/>
      <c r="X47" s="268"/>
      <c r="Y47" s="268"/>
      <c r="Z47" s="268"/>
      <c r="AA47" s="268"/>
      <c r="AB47" s="268"/>
      <c r="AC47" s="268"/>
      <c r="AD47" s="268"/>
      <c r="AE47" s="268"/>
      <c r="AF47" s="268"/>
      <c r="AG47" s="269"/>
      <c r="AO47" s="105"/>
      <c r="AP47" s="174" t="s">
        <v>34</v>
      </c>
      <c r="AQ47" s="175"/>
      <c r="AR47" s="175"/>
      <c r="AS47" s="175"/>
      <c r="AT47" s="176"/>
      <c r="AU47" s="64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129" t="s">
        <v>553</v>
      </c>
      <c r="BG47" s="129"/>
      <c r="BH47" s="129"/>
      <c r="BI47" s="129"/>
      <c r="BJ47" s="129"/>
      <c r="BK47" s="129"/>
      <c r="BL47" s="129"/>
      <c r="BM47" s="129"/>
      <c r="BN47" s="129"/>
      <c r="BO47" s="129"/>
      <c r="BP47" s="129"/>
      <c r="BQ47" s="129"/>
      <c r="BR47" s="129"/>
      <c r="BS47" s="129"/>
      <c r="BT47" s="129"/>
      <c r="BU47" s="129"/>
      <c r="BV47" s="131"/>
      <c r="BW47" s="106"/>
    </row>
    <row r="48" spans="1:75" ht="30" customHeight="1" x14ac:dyDescent="0.15">
      <c r="A48" s="177" t="s">
        <v>31</v>
      </c>
      <c r="B48" s="178"/>
      <c r="C48" s="178"/>
      <c r="D48" s="178"/>
      <c r="E48" s="179"/>
      <c r="F48" s="202" t="s">
        <v>39</v>
      </c>
      <c r="G48" s="203"/>
      <c r="H48" s="258"/>
      <c r="I48" s="259"/>
      <c r="J48" s="259"/>
      <c r="K48" s="259"/>
      <c r="L48" s="259"/>
      <c r="M48" s="259"/>
      <c r="N48" s="264"/>
      <c r="O48" s="202" t="s">
        <v>31</v>
      </c>
      <c r="P48" s="203"/>
      <c r="Q48" s="258"/>
      <c r="R48" s="259"/>
      <c r="S48" s="259"/>
      <c r="T48" s="259"/>
      <c r="U48" s="259"/>
      <c r="V48" s="259"/>
      <c r="W48" s="259"/>
      <c r="X48" s="259"/>
      <c r="Y48" s="259"/>
      <c r="Z48" s="259"/>
      <c r="AA48" s="259"/>
      <c r="AB48" s="259"/>
      <c r="AC48" s="259"/>
      <c r="AD48" s="259"/>
      <c r="AE48" s="259"/>
      <c r="AF48" s="259"/>
      <c r="AG48" s="260"/>
      <c r="AO48" s="105"/>
      <c r="AP48" s="177" t="s">
        <v>31</v>
      </c>
      <c r="AQ48" s="178"/>
      <c r="AR48" s="178"/>
      <c r="AS48" s="178"/>
      <c r="AT48" s="179"/>
      <c r="AU48" s="202" t="s">
        <v>39</v>
      </c>
      <c r="AV48" s="203"/>
      <c r="AW48" s="185" t="s">
        <v>551</v>
      </c>
      <c r="AX48" s="186"/>
      <c r="AY48" s="186"/>
      <c r="AZ48" s="186"/>
      <c r="BA48" s="186"/>
      <c r="BB48" s="186"/>
      <c r="BC48" s="204"/>
      <c r="BD48" s="202" t="s">
        <v>31</v>
      </c>
      <c r="BE48" s="203"/>
      <c r="BF48" s="185" t="s">
        <v>552</v>
      </c>
      <c r="BG48" s="186"/>
      <c r="BH48" s="186"/>
      <c r="BI48" s="186"/>
      <c r="BJ48" s="186"/>
      <c r="BK48" s="186"/>
      <c r="BL48" s="186"/>
      <c r="BM48" s="186"/>
      <c r="BN48" s="186"/>
      <c r="BO48" s="186"/>
      <c r="BP48" s="186"/>
      <c r="BQ48" s="186"/>
      <c r="BR48" s="186"/>
      <c r="BS48" s="186"/>
      <c r="BT48" s="186"/>
      <c r="BU48" s="186"/>
      <c r="BV48" s="187"/>
      <c r="BW48" s="106"/>
    </row>
    <row r="49" spans="1:75" ht="15" customHeight="1" x14ac:dyDescent="0.15">
      <c r="A49" s="208" t="s">
        <v>2</v>
      </c>
      <c r="B49" s="209"/>
      <c r="C49" s="209"/>
      <c r="D49" s="209"/>
      <c r="E49" s="210"/>
      <c r="F49" s="261"/>
      <c r="G49" s="262"/>
      <c r="H49" s="262"/>
      <c r="I49" s="262"/>
      <c r="J49" s="262"/>
      <c r="K49" s="262"/>
      <c r="L49" s="262"/>
      <c r="M49" s="262"/>
      <c r="N49" s="263"/>
      <c r="O49" s="114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5"/>
      <c r="AO49" s="105"/>
      <c r="AP49" s="208" t="s">
        <v>2</v>
      </c>
      <c r="AQ49" s="209"/>
      <c r="AR49" s="209"/>
      <c r="AS49" s="209"/>
      <c r="AT49" s="210"/>
      <c r="AU49" s="205" t="s">
        <v>554</v>
      </c>
      <c r="AV49" s="206"/>
      <c r="AW49" s="206"/>
      <c r="AX49" s="206"/>
      <c r="AY49" s="206"/>
      <c r="AZ49" s="206"/>
      <c r="BA49" s="206"/>
      <c r="BB49" s="206"/>
      <c r="BC49" s="207"/>
      <c r="BD49" s="114"/>
      <c r="BE49" s="113"/>
      <c r="BF49" s="113"/>
      <c r="BG49" s="113"/>
      <c r="BH49" s="113"/>
      <c r="BI49" s="113"/>
      <c r="BJ49" s="113"/>
      <c r="BK49" s="113"/>
      <c r="BL49" s="113"/>
      <c r="BM49" s="113"/>
      <c r="BN49" s="113"/>
      <c r="BO49" s="113"/>
      <c r="BP49" s="113"/>
      <c r="BQ49" s="113"/>
      <c r="BR49" s="113"/>
      <c r="BS49" s="113"/>
      <c r="BT49" s="113"/>
      <c r="BU49" s="113"/>
      <c r="BV49" s="115"/>
      <c r="BW49" s="106"/>
    </row>
    <row r="50" spans="1:75" ht="15" customHeight="1" x14ac:dyDescent="0.15">
      <c r="A50" s="208" t="s">
        <v>535</v>
      </c>
      <c r="B50" s="209"/>
      <c r="C50" s="209"/>
      <c r="D50" s="209"/>
      <c r="E50" s="210"/>
      <c r="F50" s="261"/>
      <c r="G50" s="262"/>
      <c r="H50" s="262"/>
      <c r="I50" s="262"/>
      <c r="J50" s="262"/>
      <c r="K50" s="262"/>
      <c r="L50" s="262"/>
      <c r="M50" s="262"/>
      <c r="N50" s="262"/>
      <c r="O50" s="116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117"/>
      <c r="AG50" s="118"/>
      <c r="AO50" s="105"/>
      <c r="AP50" s="208" t="s">
        <v>535</v>
      </c>
      <c r="AQ50" s="209"/>
      <c r="AR50" s="209"/>
      <c r="AS50" s="209"/>
      <c r="AT50" s="210"/>
      <c r="AU50" s="205" t="s">
        <v>555</v>
      </c>
      <c r="AV50" s="206"/>
      <c r="AW50" s="206"/>
      <c r="AX50" s="206"/>
      <c r="AY50" s="206"/>
      <c r="AZ50" s="206"/>
      <c r="BA50" s="206"/>
      <c r="BB50" s="206"/>
      <c r="BC50" s="206"/>
      <c r="BD50" s="116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117"/>
      <c r="BV50" s="118"/>
      <c r="BW50" s="106"/>
    </row>
    <row r="51" spans="1:75" ht="15" customHeight="1" thickBot="1" x14ac:dyDescent="0.2">
      <c r="A51" s="188" t="s">
        <v>37</v>
      </c>
      <c r="B51" s="189"/>
      <c r="C51" s="189"/>
      <c r="D51" s="189"/>
      <c r="E51" s="190"/>
      <c r="F51" s="265"/>
      <c r="G51" s="266"/>
      <c r="H51" s="266"/>
      <c r="I51" s="266"/>
      <c r="J51" s="266"/>
      <c r="K51" s="266"/>
      <c r="L51" s="266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  <c r="X51" s="266"/>
      <c r="Y51" s="266"/>
      <c r="Z51" s="266"/>
      <c r="AA51" s="266"/>
      <c r="AB51" s="266"/>
      <c r="AC51" s="266"/>
      <c r="AD51" s="266"/>
      <c r="AE51" s="266"/>
      <c r="AF51" s="266"/>
      <c r="AG51" s="267"/>
      <c r="AO51" s="105"/>
      <c r="AP51" s="188" t="s">
        <v>37</v>
      </c>
      <c r="AQ51" s="189"/>
      <c r="AR51" s="189"/>
      <c r="AS51" s="189"/>
      <c r="AT51" s="190"/>
      <c r="AU51" s="191" t="s">
        <v>591</v>
      </c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2"/>
      <c r="BQ51" s="192"/>
      <c r="BR51" s="192"/>
      <c r="BS51" s="192"/>
      <c r="BT51" s="192"/>
      <c r="BU51" s="192"/>
      <c r="BV51" s="194"/>
      <c r="BW51" s="106"/>
    </row>
    <row r="52" spans="1:75" ht="15" customHeight="1" x14ac:dyDescent="0.15">
      <c r="A52" s="5"/>
      <c r="B52" s="3"/>
      <c r="C52" s="3"/>
      <c r="D52" s="3"/>
      <c r="E52" s="3"/>
      <c r="F52" s="3"/>
      <c r="AF52" s="1"/>
      <c r="AO52" s="105"/>
      <c r="AP52" s="88"/>
      <c r="AQ52" s="89"/>
      <c r="AR52" s="89"/>
      <c r="AS52" s="89"/>
      <c r="AT52" s="89"/>
      <c r="AU52" s="89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106"/>
    </row>
    <row r="53" spans="1:75" ht="15" customHeight="1" x14ac:dyDescent="0.15">
      <c r="A53" s="5"/>
      <c r="B53" s="3"/>
      <c r="C53" s="3"/>
      <c r="D53" s="3"/>
      <c r="E53" s="3"/>
      <c r="F53" s="3"/>
      <c r="AF53" s="1"/>
      <c r="AO53" s="105"/>
      <c r="AP53" s="88"/>
      <c r="AQ53" s="89"/>
      <c r="AR53" s="89"/>
      <c r="AS53" s="89"/>
      <c r="AT53" s="89"/>
      <c r="AU53" s="89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106"/>
    </row>
    <row r="54" spans="1:75" ht="15" customHeight="1" x14ac:dyDescent="0.15">
      <c r="A54" s="5"/>
      <c r="B54" s="3"/>
      <c r="C54" s="3"/>
      <c r="D54" s="3"/>
      <c r="E54" s="3"/>
      <c r="F54" s="3"/>
      <c r="AF54" s="1"/>
      <c r="AO54" s="105"/>
      <c r="AP54" s="88"/>
      <c r="AQ54" s="89"/>
      <c r="AR54" s="89"/>
      <c r="AS54" s="89"/>
      <c r="AT54" s="89"/>
      <c r="AU54" s="89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106"/>
    </row>
    <row r="55" spans="1:75" ht="15" customHeight="1" x14ac:dyDescent="0.15">
      <c r="A55" s="5"/>
      <c r="B55" s="3"/>
      <c r="C55" s="3"/>
      <c r="D55" s="3"/>
      <c r="E55" s="3"/>
      <c r="F55" s="3"/>
      <c r="AF55" s="1"/>
      <c r="AO55" s="105"/>
      <c r="AP55" s="88"/>
      <c r="AQ55" s="89"/>
      <c r="AR55" s="89"/>
      <c r="AS55" s="89"/>
      <c r="AT55" s="89"/>
      <c r="AU55" s="89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106"/>
    </row>
    <row r="56" spans="1:75" ht="15" customHeight="1" x14ac:dyDescent="0.15">
      <c r="A56" s="5"/>
      <c r="B56" s="3"/>
      <c r="C56" s="3"/>
      <c r="D56" s="3"/>
      <c r="E56" s="3"/>
      <c r="F56" s="3"/>
      <c r="AF56" s="1"/>
      <c r="AO56" s="105"/>
      <c r="AP56" s="88"/>
      <c r="AQ56" s="89"/>
      <c r="AR56" s="89"/>
      <c r="AS56" s="89"/>
      <c r="AT56" s="89"/>
      <c r="AU56" s="89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106"/>
    </row>
    <row r="57" spans="1:75" ht="15" customHeight="1" x14ac:dyDescent="0.15">
      <c r="A57" s="1" t="s">
        <v>570</v>
      </c>
      <c r="B57" s="3"/>
      <c r="C57" s="3"/>
      <c r="D57" s="3"/>
      <c r="E57" s="3"/>
      <c r="F57" s="3"/>
      <c r="AF57" s="1"/>
      <c r="AO57" s="105"/>
      <c r="AP57" s="83" t="s">
        <v>570</v>
      </c>
      <c r="AQ57" s="89"/>
      <c r="AR57" s="89"/>
      <c r="AS57" s="89"/>
      <c r="AT57" s="89"/>
      <c r="AU57" s="89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106"/>
    </row>
    <row r="58" spans="1:75" ht="15" customHeight="1" x14ac:dyDescent="0.15">
      <c r="A58" s="119" t="s">
        <v>571</v>
      </c>
      <c r="B58" s="3"/>
      <c r="C58" s="3"/>
      <c r="D58" s="3"/>
      <c r="E58" s="3"/>
      <c r="F58" s="3"/>
      <c r="AF58" s="1"/>
      <c r="AO58" s="105"/>
      <c r="AP58" s="120" t="s">
        <v>571</v>
      </c>
      <c r="AQ58" s="89"/>
      <c r="AR58" s="89"/>
      <c r="AS58" s="89"/>
      <c r="AT58" s="89"/>
      <c r="AU58" s="89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  <c r="BV58" s="83"/>
      <c r="BW58" s="106"/>
    </row>
    <row r="59" spans="1:75" ht="15" customHeight="1" x14ac:dyDescent="0.15">
      <c r="A59" s="41" t="s">
        <v>40</v>
      </c>
      <c r="B59" s="41"/>
      <c r="C59" s="42"/>
      <c r="D59" s="42"/>
      <c r="E59" s="42"/>
      <c r="F59" s="42"/>
      <c r="G59" s="42"/>
      <c r="H59" s="42"/>
      <c r="I59" s="42"/>
      <c r="J59" s="95"/>
      <c r="AF59" s="1"/>
      <c r="AO59" s="105"/>
      <c r="AP59" s="41" t="s">
        <v>40</v>
      </c>
      <c r="AQ59" s="42"/>
      <c r="AR59" s="42"/>
      <c r="AS59" s="42"/>
      <c r="AT59" s="42"/>
      <c r="AU59" s="42"/>
      <c r="AV59" s="42"/>
      <c r="AW59" s="42"/>
      <c r="AX59" s="42"/>
      <c r="AY59" s="95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  <c r="BV59" s="83"/>
      <c r="BW59" s="106"/>
    </row>
    <row r="60" spans="1:75" ht="30" customHeight="1" thickBot="1" x14ac:dyDescent="0.2">
      <c r="A60" s="69" t="s">
        <v>41</v>
      </c>
      <c r="B60" s="98"/>
      <c r="C60" s="99"/>
      <c r="D60" s="100"/>
      <c r="E60" s="100"/>
      <c r="F60" s="100"/>
      <c r="G60" s="100"/>
      <c r="H60" s="100"/>
      <c r="I60" s="100"/>
      <c r="J60" s="101"/>
      <c r="AF60" s="1"/>
      <c r="AJ60" s="38" t="s">
        <v>217</v>
      </c>
      <c r="AO60" s="105"/>
      <c r="AP60" s="69" t="s">
        <v>41</v>
      </c>
      <c r="AQ60" s="70"/>
      <c r="AR60" s="99"/>
      <c r="AS60" s="100"/>
      <c r="AT60" s="100"/>
      <c r="AU60" s="100"/>
      <c r="AV60" s="100"/>
      <c r="AW60" s="100"/>
      <c r="AX60" s="100"/>
      <c r="AY60" s="101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  <c r="BV60" s="83"/>
      <c r="BW60" s="106"/>
    </row>
    <row r="61" spans="1:75" ht="15" customHeight="1" x14ac:dyDescent="0.15">
      <c r="A61" s="147" t="s">
        <v>82</v>
      </c>
      <c r="B61" s="148"/>
      <c r="C61" s="211" t="s">
        <v>42</v>
      </c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3"/>
      <c r="S61" s="217" t="s">
        <v>573</v>
      </c>
      <c r="T61" s="200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0"/>
      <c r="AG61" s="218"/>
      <c r="AO61" s="105"/>
      <c r="AP61" s="147" t="s">
        <v>82</v>
      </c>
      <c r="AQ61" s="148"/>
      <c r="AR61" s="211" t="s">
        <v>42</v>
      </c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  <c r="BF61" s="212"/>
      <c r="BG61" s="213"/>
      <c r="BH61" s="217" t="s">
        <v>573</v>
      </c>
      <c r="BI61" s="200"/>
      <c r="BJ61" s="200"/>
      <c r="BK61" s="200"/>
      <c r="BL61" s="200"/>
      <c r="BM61" s="200"/>
      <c r="BN61" s="200"/>
      <c r="BO61" s="200"/>
      <c r="BP61" s="200"/>
      <c r="BQ61" s="200"/>
      <c r="BR61" s="200"/>
      <c r="BS61" s="200"/>
      <c r="BT61" s="200"/>
      <c r="BU61" s="200"/>
      <c r="BV61" s="218"/>
      <c r="BW61" s="106"/>
    </row>
    <row r="62" spans="1:75" ht="15" customHeight="1" x14ac:dyDescent="0.15">
      <c r="A62" s="149"/>
      <c r="B62" s="150"/>
      <c r="C62" s="214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6"/>
      <c r="S62" s="219" t="s">
        <v>55</v>
      </c>
      <c r="T62" s="220"/>
      <c r="U62" s="220"/>
      <c r="V62" s="220"/>
      <c r="W62" s="221"/>
      <c r="X62" s="222" t="s">
        <v>56</v>
      </c>
      <c r="Y62" s="220"/>
      <c r="Z62" s="220"/>
      <c r="AA62" s="220"/>
      <c r="AB62" s="221"/>
      <c r="AC62" s="222" t="s">
        <v>4</v>
      </c>
      <c r="AD62" s="220"/>
      <c r="AE62" s="220"/>
      <c r="AF62" s="220"/>
      <c r="AG62" s="223"/>
      <c r="AH62" s="1" t="s">
        <v>236</v>
      </c>
      <c r="AI62" s="1" t="s">
        <v>237</v>
      </c>
      <c r="AO62" s="105"/>
      <c r="AP62" s="149"/>
      <c r="AQ62" s="150"/>
      <c r="AR62" s="214"/>
      <c r="AS62" s="215"/>
      <c r="AT62" s="215"/>
      <c r="AU62" s="215"/>
      <c r="AV62" s="215"/>
      <c r="AW62" s="215"/>
      <c r="AX62" s="215"/>
      <c r="AY62" s="215"/>
      <c r="AZ62" s="215"/>
      <c r="BA62" s="215"/>
      <c r="BB62" s="215"/>
      <c r="BC62" s="215"/>
      <c r="BD62" s="215"/>
      <c r="BE62" s="215"/>
      <c r="BF62" s="215"/>
      <c r="BG62" s="216"/>
      <c r="BH62" s="219" t="s">
        <v>55</v>
      </c>
      <c r="BI62" s="220"/>
      <c r="BJ62" s="220"/>
      <c r="BK62" s="220"/>
      <c r="BL62" s="221"/>
      <c r="BM62" s="222" t="s">
        <v>56</v>
      </c>
      <c r="BN62" s="220"/>
      <c r="BO62" s="220"/>
      <c r="BP62" s="220"/>
      <c r="BQ62" s="221"/>
      <c r="BR62" s="222" t="s">
        <v>4</v>
      </c>
      <c r="BS62" s="220"/>
      <c r="BT62" s="220"/>
      <c r="BU62" s="220"/>
      <c r="BV62" s="223"/>
      <c r="BW62" s="106"/>
    </row>
    <row r="63" spans="1:75" ht="15" customHeight="1" x14ac:dyDescent="0.15">
      <c r="A63" s="139"/>
      <c r="B63" s="140"/>
      <c r="C63" s="80" t="s">
        <v>43</v>
      </c>
      <c r="D63" s="45"/>
      <c r="E63" s="45"/>
      <c r="F63" s="45"/>
      <c r="G63" s="45"/>
      <c r="H63" s="45"/>
      <c r="I63" s="45"/>
      <c r="J63" s="40"/>
      <c r="K63" s="45"/>
      <c r="L63" s="40"/>
      <c r="M63" s="40"/>
      <c r="N63" s="40"/>
      <c r="O63" s="40"/>
      <c r="P63" s="40"/>
      <c r="Q63" s="40"/>
      <c r="R63" s="67"/>
      <c r="S63" s="256"/>
      <c r="T63" s="253"/>
      <c r="U63" s="253"/>
      <c r="V63" s="253"/>
      <c r="W63" s="55" t="s">
        <v>542</v>
      </c>
      <c r="X63" s="252"/>
      <c r="Y63" s="253"/>
      <c r="Z63" s="253"/>
      <c r="AA63" s="253"/>
      <c r="AB63" s="55" t="s">
        <v>542</v>
      </c>
      <c r="AC63" s="252"/>
      <c r="AD63" s="253"/>
      <c r="AE63" s="253"/>
      <c r="AF63" s="253"/>
      <c r="AG63" s="71" t="s">
        <v>542</v>
      </c>
      <c r="AH63" s="35" t="str">
        <f>AI63</f>
        <v/>
      </c>
      <c r="AI63" s="35" t="str">
        <f>IF(A63="","",VLOOKUP(A63,$G$223:$Q$223,11,FALSE))</f>
        <v/>
      </c>
      <c r="AJ63" s="38" t="s">
        <v>216</v>
      </c>
      <c r="AK63" s="38" t="s">
        <v>212</v>
      </c>
      <c r="AO63" s="105"/>
      <c r="AP63" s="135" t="s">
        <v>556</v>
      </c>
      <c r="AQ63" s="136"/>
      <c r="AR63" s="80" t="s">
        <v>43</v>
      </c>
      <c r="AS63" s="45"/>
      <c r="AT63" s="45"/>
      <c r="AU63" s="45"/>
      <c r="AV63" s="45"/>
      <c r="AW63" s="45"/>
      <c r="AX63" s="45"/>
      <c r="AY63" s="40"/>
      <c r="AZ63" s="45"/>
      <c r="BA63" s="40"/>
      <c r="BB63" s="40"/>
      <c r="BC63" s="40"/>
      <c r="BD63" s="40"/>
      <c r="BE63" s="40"/>
      <c r="BF63" s="40"/>
      <c r="BG63" s="67"/>
      <c r="BH63" s="132">
        <v>5</v>
      </c>
      <c r="BI63" s="133"/>
      <c r="BJ63" s="133"/>
      <c r="BK63" s="133"/>
      <c r="BL63" s="55" t="s">
        <v>542</v>
      </c>
      <c r="BM63" s="134">
        <v>1</v>
      </c>
      <c r="BN63" s="133"/>
      <c r="BO63" s="133"/>
      <c r="BP63" s="133"/>
      <c r="BQ63" s="55" t="s">
        <v>542</v>
      </c>
      <c r="BR63" s="134"/>
      <c r="BS63" s="133"/>
      <c r="BT63" s="133"/>
      <c r="BU63" s="133"/>
      <c r="BV63" s="71" t="s">
        <v>542</v>
      </c>
      <c r="BW63" s="106"/>
    </row>
    <row r="64" spans="1:75" ht="15" customHeight="1" x14ac:dyDescent="0.15">
      <c r="A64" s="139"/>
      <c r="B64" s="140"/>
      <c r="C64" s="80" t="s">
        <v>44</v>
      </c>
      <c r="D64" s="45"/>
      <c r="E64" s="45"/>
      <c r="F64" s="45"/>
      <c r="G64" s="45"/>
      <c r="H64" s="45"/>
      <c r="I64" s="45"/>
      <c r="J64" s="40"/>
      <c r="K64" s="45"/>
      <c r="L64" s="40"/>
      <c r="M64" s="40"/>
      <c r="N64" s="40"/>
      <c r="O64" s="40"/>
      <c r="P64" s="40"/>
      <c r="Q64" s="40"/>
      <c r="R64" s="67"/>
      <c r="S64" s="256"/>
      <c r="T64" s="253"/>
      <c r="U64" s="253"/>
      <c r="V64" s="253"/>
      <c r="W64" s="55" t="s">
        <v>542</v>
      </c>
      <c r="X64" s="252"/>
      <c r="Y64" s="253"/>
      <c r="Z64" s="253"/>
      <c r="AA64" s="253"/>
      <c r="AB64" s="55" t="s">
        <v>542</v>
      </c>
      <c r="AC64" s="252"/>
      <c r="AD64" s="253"/>
      <c r="AE64" s="253"/>
      <c r="AF64" s="253"/>
      <c r="AG64" s="71" t="s">
        <v>542</v>
      </c>
      <c r="AH64" s="35" t="str">
        <f>AI64</f>
        <v/>
      </c>
      <c r="AI64" s="35" t="str">
        <f>IF(A64="","",VLOOKUP(A64,$G$223:$Q$223,11,FALSE))</f>
        <v/>
      </c>
      <c r="AJ64" s="38" t="s">
        <v>216</v>
      </c>
      <c r="AK64" s="38" t="s">
        <v>213</v>
      </c>
      <c r="AO64" s="105"/>
      <c r="AP64" s="135" t="s">
        <v>556</v>
      </c>
      <c r="AQ64" s="136"/>
      <c r="AR64" s="80" t="s">
        <v>44</v>
      </c>
      <c r="AS64" s="45"/>
      <c r="AT64" s="45"/>
      <c r="AU64" s="45"/>
      <c r="AV64" s="45"/>
      <c r="AW64" s="45"/>
      <c r="AX64" s="45"/>
      <c r="AY64" s="40"/>
      <c r="AZ64" s="45"/>
      <c r="BA64" s="40"/>
      <c r="BB64" s="40"/>
      <c r="BC64" s="40"/>
      <c r="BD64" s="40"/>
      <c r="BE64" s="40"/>
      <c r="BF64" s="40"/>
      <c r="BG64" s="67"/>
      <c r="BH64" s="132">
        <v>3</v>
      </c>
      <c r="BI64" s="133"/>
      <c r="BJ64" s="133"/>
      <c r="BK64" s="133"/>
      <c r="BL64" s="55" t="s">
        <v>542</v>
      </c>
      <c r="BM64" s="134"/>
      <c r="BN64" s="133"/>
      <c r="BO64" s="133"/>
      <c r="BP64" s="133"/>
      <c r="BQ64" s="55" t="s">
        <v>542</v>
      </c>
      <c r="BR64" s="134"/>
      <c r="BS64" s="133"/>
      <c r="BT64" s="133"/>
      <c r="BU64" s="133"/>
      <c r="BV64" s="71" t="s">
        <v>542</v>
      </c>
      <c r="BW64" s="106"/>
    </row>
    <row r="65" spans="1:75" ht="15" customHeight="1" thickBot="1" x14ac:dyDescent="0.2">
      <c r="A65" s="141"/>
      <c r="B65" s="142"/>
      <c r="C65" s="80" t="s">
        <v>45</v>
      </c>
      <c r="D65" s="45"/>
      <c r="E65" s="45"/>
      <c r="F65" s="45"/>
      <c r="G65" s="45"/>
      <c r="H65" s="45"/>
      <c r="I65" s="45"/>
      <c r="J65" s="40"/>
      <c r="K65" s="45"/>
      <c r="L65" s="40"/>
      <c r="M65" s="40"/>
      <c r="N65" s="40"/>
      <c r="O65" s="40"/>
      <c r="P65" s="40"/>
      <c r="Q65" s="40"/>
      <c r="R65" s="67"/>
      <c r="S65" s="257"/>
      <c r="T65" s="255"/>
      <c r="U65" s="255"/>
      <c r="V65" s="255"/>
      <c r="W65" s="72" t="s">
        <v>542</v>
      </c>
      <c r="X65" s="254"/>
      <c r="Y65" s="255"/>
      <c r="Z65" s="255"/>
      <c r="AA65" s="255"/>
      <c r="AB65" s="72" t="s">
        <v>542</v>
      </c>
      <c r="AC65" s="254"/>
      <c r="AD65" s="255"/>
      <c r="AE65" s="255"/>
      <c r="AF65" s="255"/>
      <c r="AG65" s="73" t="s">
        <v>542</v>
      </c>
      <c r="AH65" s="35" t="str">
        <f>AI65</f>
        <v/>
      </c>
      <c r="AI65" s="35" t="str">
        <f>IF(A65="","",VLOOKUP(A65,$G$223:$Q$223,11,FALSE))</f>
        <v/>
      </c>
      <c r="AJ65" s="38" t="s">
        <v>216</v>
      </c>
      <c r="AK65" s="38" t="s">
        <v>215</v>
      </c>
      <c r="AO65" s="105"/>
      <c r="AP65" s="137"/>
      <c r="AQ65" s="138"/>
      <c r="AR65" s="80" t="s">
        <v>45</v>
      </c>
      <c r="AS65" s="45"/>
      <c r="AT65" s="45"/>
      <c r="AU65" s="45"/>
      <c r="AV65" s="45"/>
      <c r="AW65" s="45"/>
      <c r="AX65" s="45"/>
      <c r="AY65" s="40"/>
      <c r="AZ65" s="45"/>
      <c r="BA65" s="40"/>
      <c r="BB65" s="40"/>
      <c r="BC65" s="40"/>
      <c r="BD65" s="40"/>
      <c r="BE65" s="40"/>
      <c r="BF65" s="40"/>
      <c r="BG65" s="67"/>
      <c r="BH65" s="182"/>
      <c r="BI65" s="181"/>
      <c r="BJ65" s="181"/>
      <c r="BK65" s="181"/>
      <c r="BL65" s="72" t="s">
        <v>542</v>
      </c>
      <c r="BM65" s="180"/>
      <c r="BN65" s="181"/>
      <c r="BO65" s="181"/>
      <c r="BP65" s="181"/>
      <c r="BQ65" s="72" t="s">
        <v>542</v>
      </c>
      <c r="BR65" s="180"/>
      <c r="BS65" s="181"/>
      <c r="BT65" s="181"/>
      <c r="BU65" s="181"/>
      <c r="BV65" s="73" t="s">
        <v>542</v>
      </c>
      <c r="BW65" s="106"/>
    </row>
    <row r="66" spans="1:75" ht="15" customHeight="1" x14ac:dyDescent="0.15">
      <c r="AO66" s="105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3"/>
      <c r="BR66" s="83"/>
      <c r="BS66" s="83"/>
      <c r="BT66" s="83"/>
      <c r="BU66" s="86"/>
      <c r="BV66" s="83"/>
      <c r="BW66" s="106"/>
    </row>
    <row r="67" spans="1:75" ht="15" customHeight="1" x14ac:dyDescent="0.15">
      <c r="AO67" s="105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6"/>
      <c r="BV67" s="83"/>
      <c r="BW67" s="106"/>
    </row>
    <row r="68" spans="1:75" ht="15" customHeight="1" x14ac:dyDescent="0.15">
      <c r="A68" s="41" t="s">
        <v>40</v>
      </c>
      <c r="B68" s="42"/>
      <c r="C68" s="42"/>
      <c r="D68" s="42"/>
      <c r="E68" s="42"/>
      <c r="F68" s="42"/>
      <c r="G68" s="42"/>
      <c r="H68" s="42"/>
      <c r="I68" s="42"/>
      <c r="J68" s="95"/>
      <c r="AF68" s="1"/>
      <c r="AO68" s="105"/>
      <c r="AP68" s="41" t="s">
        <v>40</v>
      </c>
      <c r="AQ68" s="42"/>
      <c r="AR68" s="42"/>
      <c r="AS68" s="42"/>
      <c r="AT68" s="42"/>
      <c r="AU68" s="42"/>
      <c r="AV68" s="42"/>
      <c r="AW68" s="42"/>
      <c r="AX68" s="42"/>
      <c r="AY68" s="95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  <c r="BV68" s="83"/>
      <c r="BW68" s="106"/>
    </row>
    <row r="69" spans="1:75" ht="30" customHeight="1" thickBot="1" x14ac:dyDescent="0.2">
      <c r="A69" s="69" t="s">
        <v>60</v>
      </c>
      <c r="B69" s="70"/>
      <c r="C69" s="99"/>
      <c r="D69" s="100"/>
      <c r="E69" s="100"/>
      <c r="F69" s="100"/>
      <c r="G69" s="100"/>
      <c r="H69" s="100"/>
      <c r="I69" s="100"/>
      <c r="J69" s="101"/>
      <c r="AF69" s="1"/>
      <c r="AJ69" s="38" t="s">
        <v>213</v>
      </c>
      <c r="AO69" s="105"/>
      <c r="AP69" s="69" t="s">
        <v>60</v>
      </c>
      <c r="AQ69" s="70"/>
      <c r="AR69" s="43"/>
      <c r="AS69" s="44"/>
      <c r="AT69" s="44"/>
      <c r="AU69" s="44"/>
      <c r="AV69" s="44"/>
      <c r="AW69" s="44"/>
      <c r="AX69" s="44"/>
      <c r="AY69" s="96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  <c r="BV69" s="83"/>
      <c r="BW69" s="106"/>
    </row>
    <row r="70" spans="1:75" ht="15" customHeight="1" x14ac:dyDescent="0.15">
      <c r="A70" s="147" t="s">
        <v>82</v>
      </c>
      <c r="B70" s="148"/>
      <c r="C70" s="211" t="s">
        <v>42</v>
      </c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3"/>
      <c r="S70" s="217" t="s">
        <v>573</v>
      </c>
      <c r="T70" s="200"/>
      <c r="U70" s="200"/>
      <c r="V70" s="200"/>
      <c r="W70" s="200"/>
      <c r="X70" s="200"/>
      <c r="Y70" s="200"/>
      <c r="Z70" s="200"/>
      <c r="AA70" s="200"/>
      <c r="AB70" s="200"/>
      <c r="AC70" s="200"/>
      <c r="AD70" s="200"/>
      <c r="AE70" s="200"/>
      <c r="AF70" s="200"/>
      <c r="AG70" s="218"/>
      <c r="AO70" s="105"/>
      <c r="AP70" s="147" t="s">
        <v>82</v>
      </c>
      <c r="AQ70" s="148"/>
      <c r="AR70" s="360" t="s">
        <v>42</v>
      </c>
      <c r="AS70" s="360"/>
      <c r="AT70" s="360"/>
      <c r="AU70" s="360"/>
      <c r="AV70" s="360"/>
      <c r="AW70" s="360"/>
      <c r="AX70" s="360"/>
      <c r="AY70" s="360"/>
      <c r="AZ70" s="212"/>
      <c r="BA70" s="212"/>
      <c r="BB70" s="212"/>
      <c r="BC70" s="212"/>
      <c r="BD70" s="212"/>
      <c r="BE70" s="212"/>
      <c r="BF70" s="212"/>
      <c r="BG70" s="212"/>
      <c r="BH70" s="217" t="s">
        <v>573</v>
      </c>
      <c r="BI70" s="200"/>
      <c r="BJ70" s="200"/>
      <c r="BK70" s="200"/>
      <c r="BL70" s="200"/>
      <c r="BM70" s="200"/>
      <c r="BN70" s="200"/>
      <c r="BO70" s="200"/>
      <c r="BP70" s="200"/>
      <c r="BQ70" s="200"/>
      <c r="BR70" s="200"/>
      <c r="BS70" s="200"/>
      <c r="BT70" s="200"/>
      <c r="BU70" s="200"/>
      <c r="BV70" s="218"/>
      <c r="BW70" s="106"/>
    </row>
    <row r="71" spans="1:75" ht="15" customHeight="1" x14ac:dyDescent="0.15">
      <c r="A71" s="149"/>
      <c r="B71" s="150"/>
      <c r="C71" s="214"/>
      <c r="D71" s="215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  <c r="R71" s="216"/>
      <c r="S71" s="214" t="s">
        <v>25</v>
      </c>
      <c r="T71" s="215"/>
      <c r="U71" s="215"/>
      <c r="V71" s="215"/>
      <c r="W71" s="361"/>
      <c r="X71" s="356" t="s">
        <v>47</v>
      </c>
      <c r="Y71" s="215"/>
      <c r="Z71" s="215"/>
      <c r="AA71" s="215"/>
      <c r="AB71" s="361"/>
      <c r="AC71" s="356" t="s">
        <v>4</v>
      </c>
      <c r="AD71" s="215"/>
      <c r="AE71" s="215"/>
      <c r="AF71" s="215"/>
      <c r="AG71" s="216"/>
      <c r="AO71" s="105"/>
      <c r="AP71" s="149"/>
      <c r="AQ71" s="150"/>
      <c r="AR71" s="215"/>
      <c r="AS71" s="215"/>
      <c r="AT71" s="215"/>
      <c r="AU71" s="215"/>
      <c r="AV71" s="215"/>
      <c r="AW71" s="215"/>
      <c r="AX71" s="215"/>
      <c r="AY71" s="215"/>
      <c r="AZ71" s="215"/>
      <c r="BA71" s="215"/>
      <c r="BB71" s="215"/>
      <c r="BC71" s="215"/>
      <c r="BD71" s="215"/>
      <c r="BE71" s="215"/>
      <c r="BF71" s="215"/>
      <c r="BG71" s="215"/>
      <c r="BH71" s="214" t="s">
        <v>25</v>
      </c>
      <c r="BI71" s="215"/>
      <c r="BJ71" s="215"/>
      <c r="BK71" s="215"/>
      <c r="BL71" s="361"/>
      <c r="BM71" s="356" t="s">
        <v>47</v>
      </c>
      <c r="BN71" s="215"/>
      <c r="BO71" s="215"/>
      <c r="BP71" s="215"/>
      <c r="BQ71" s="361"/>
      <c r="BR71" s="356" t="s">
        <v>4</v>
      </c>
      <c r="BS71" s="215"/>
      <c r="BT71" s="215"/>
      <c r="BU71" s="215"/>
      <c r="BV71" s="216"/>
      <c r="BW71" s="106"/>
    </row>
    <row r="72" spans="1:75" ht="15" customHeight="1" x14ac:dyDescent="0.15">
      <c r="A72" s="139"/>
      <c r="B72" s="140"/>
      <c r="C72" s="80" t="s">
        <v>48</v>
      </c>
      <c r="D72" s="45"/>
      <c r="E72" s="45"/>
      <c r="F72" s="45"/>
      <c r="G72" s="45"/>
      <c r="H72" s="45"/>
      <c r="I72" s="45"/>
      <c r="J72" s="40"/>
      <c r="K72" s="45"/>
      <c r="L72" s="40"/>
      <c r="M72" s="40"/>
      <c r="N72" s="40"/>
      <c r="O72" s="40"/>
      <c r="P72" s="40"/>
      <c r="Q72" s="40"/>
      <c r="R72" s="67"/>
      <c r="S72" s="256"/>
      <c r="T72" s="253"/>
      <c r="U72" s="253"/>
      <c r="V72" s="253"/>
      <c r="W72" s="93" t="s">
        <v>542</v>
      </c>
      <c r="X72" s="252"/>
      <c r="Y72" s="253"/>
      <c r="Z72" s="253"/>
      <c r="AA72" s="253"/>
      <c r="AB72" s="93" t="s">
        <v>542</v>
      </c>
      <c r="AC72" s="252"/>
      <c r="AD72" s="253"/>
      <c r="AE72" s="253"/>
      <c r="AF72" s="253"/>
      <c r="AG72" s="71" t="s">
        <v>542</v>
      </c>
      <c r="AH72" s="35" t="str">
        <f>AI72</f>
        <v/>
      </c>
      <c r="AI72" s="35" t="str">
        <f t="shared" ref="AI72:AI92" si="0">IF(A72="","",VLOOKUP(A72,$G$223:$Q$223,11,FALSE))</f>
        <v/>
      </c>
      <c r="AJ72" s="38" t="str">
        <f>$AJ$69</f>
        <v>1</v>
      </c>
      <c r="AK72" s="38" t="s">
        <v>217</v>
      </c>
      <c r="AO72" s="105"/>
      <c r="AP72" s="135"/>
      <c r="AQ72" s="136"/>
      <c r="AR72" s="40" t="s">
        <v>48</v>
      </c>
      <c r="AS72" s="45"/>
      <c r="AT72" s="45"/>
      <c r="AU72" s="45"/>
      <c r="AV72" s="45"/>
      <c r="AW72" s="45"/>
      <c r="AX72" s="45"/>
      <c r="AY72" s="40"/>
      <c r="AZ72" s="45"/>
      <c r="BA72" s="40"/>
      <c r="BB72" s="40"/>
      <c r="BC72" s="40"/>
      <c r="BD72" s="40"/>
      <c r="BE72" s="40"/>
      <c r="BF72" s="40"/>
      <c r="BG72" s="40"/>
      <c r="BH72" s="132"/>
      <c r="BI72" s="133"/>
      <c r="BJ72" s="133"/>
      <c r="BK72" s="133"/>
      <c r="BL72" s="93" t="s">
        <v>542</v>
      </c>
      <c r="BM72" s="134"/>
      <c r="BN72" s="133"/>
      <c r="BO72" s="133"/>
      <c r="BP72" s="133"/>
      <c r="BQ72" s="93" t="s">
        <v>542</v>
      </c>
      <c r="BR72" s="134"/>
      <c r="BS72" s="133"/>
      <c r="BT72" s="133"/>
      <c r="BU72" s="133"/>
      <c r="BV72" s="71" t="s">
        <v>542</v>
      </c>
      <c r="BW72" s="106"/>
    </row>
    <row r="73" spans="1:75" ht="15" customHeight="1" x14ac:dyDescent="0.15">
      <c r="A73" s="139"/>
      <c r="B73" s="140"/>
      <c r="C73" s="80" t="s">
        <v>11</v>
      </c>
      <c r="D73" s="45"/>
      <c r="E73" s="45"/>
      <c r="F73" s="45"/>
      <c r="G73" s="45"/>
      <c r="H73" s="45"/>
      <c r="I73" s="45"/>
      <c r="J73" s="40"/>
      <c r="K73" s="45"/>
      <c r="L73" s="40"/>
      <c r="M73" s="40"/>
      <c r="N73" s="40"/>
      <c r="O73" s="40"/>
      <c r="P73" s="40"/>
      <c r="Q73" s="40"/>
      <c r="R73" s="67"/>
      <c r="S73" s="256"/>
      <c r="T73" s="253"/>
      <c r="U73" s="253"/>
      <c r="V73" s="253"/>
      <c r="W73" s="93" t="s">
        <v>542</v>
      </c>
      <c r="X73" s="252"/>
      <c r="Y73" s="253"/>
      <c r="Z73" s="253"/>
      <c r="AA73" s="253"/>
      <c r="AB73" s="93" t="s">
        <v>542</v>
      </c>
      <c r="AC73" s="252"/>
      <c r="AD73" s="253"/>
      <c r="AE73" s="253"/>
      <c r="AF73" s="253"/>
      <c r="AG73" s="71" t="s">
        <v>542</v>
      </c>
      <c r="AH73" s="35" t="str">
        <f t="shared" ref="AH73:AH92" si="1">AI73</f>
        <v/>
      </c>
      <c r="AI73" s="35" t="str">
        <f t="shared" si="0"/>
        <v/>
      </c>
      <c r="AJ73" s="38" t="str">
        <f t="shared" ref="AJ73:AJ92" si="2">$AJ$69</f>
        <v>1</v>
      </c>
      <c r="AK73" s="38" t="s">
        <v>213</v>
      </c>
      <c r="AO73" s="105"/>
      <c r="AP73" s="135"/>
      <c r="AQ73" s="136"/>
      <c r="AR73" s="40" t="s">
        <v>11</v>
      </c>
      <c r="AS73" s="45"/>
      <c r="AT73" s="45"/>
      <c r="AU73" s="45"/>
      <c r="AV73" s="45"/>
      <c r="AW73" s="45"/>
      <c r="AX73" s="45"/>
      <c r="AY73" s="40"/>
      <c r="AZ73" s="45"/>
      <c r="BA73" s="40"/>
      <c r="BB73" s="40"/>
      <c r="BC73" s="40"/>
      <c r="BD73" s="40"/>
      <c r="BE73" s="40"/>
      <c r="BF73" s="40"/>
      <c r="BG73" s="40"/>
      <c r="BH73" s="132"/>
      <c r="BI73" s="133"/>
      <c r="BJ73" s="133"/>
      <c r="BK73" s="133"/>
      <c r="BL73" s="93" t="s">
        <v>542</v>
      </c>
      <c r="BM73" s="134"/>
      <c r="BN73" s="133"/>
      <c r="BO73" s="133"/>
      <c r="BP73" s="133"/>
      <c r="BQ73" s="93" t="s">
        <v>542</v>
      </c>
      <c r="BR73" s="134"/>
      <c r="BS73" s="133"/>
      <c r="BT73" s="133"/>
      <c r="BU73" s="133"/>
      <c r="BV73" s="71" t="s">
        <v>542</v>
      </c>
      <c r="BW73" s="106"/>
    </row>
    <row r="74" spans="1:75" ht="15" customHeight="1" x14ac:dyDescent="0.15">
      <c r="A74" s="139"/>
      <c r="B74" s="140"/>
      <c r="C74" s="80" t="s">
        <v>12</v>
      </c>
      <c r="D74" s="45"/>
      <c r="E74" s="45"/>
      <c r="F74" s="45"/>
      <c r="G74" s="45"/>
      <c r="H74" s="45"/>
      <c r="I74" s="45"/>
      <c r="J74" s="40"/>
      <c r="K74" s="45"/>
      <c r="L74" s="40"/>
      <c r="M74" s="40"/>
      <c r="N74" s="40"/>
      <c r="O74" s="40"/>
      <c r="P74" s="40"/>
      <c r="Q74" s="40"/>
      <c r="R74" s="67"/>
      <c r="S74" s="256"/>
      <c r="T74" s="253"/>
      <c r="U74" s="253"/>
      <c r="V74" s="253"/>
      <c r="W74" s="93" t="s">
        <v>542</v>
      </c>
      <c r="X74" s="252"/>
      <c r="Y74" s="253"/>
      <c r="Z74" s="253"/>
      <c r="AA74" s="253"/>
      <c r="AB74" s="93" t="s">
        <v>542</v>
      </c>
      <c r="AC74" s="252"/>
      <c r="AD74" s="253"/>
      <c r="AE74" s="253"/>
      <c r="AF74" s="253"/>
      <c r="AG74" s="71" t="s">
        <v>542</v>
      </c>
      <c r="AH74" s="35" t="str">
        <f t="shared" si="1"/>
        <v/>
      </c>
      <c r="AI74" s="35" t="str">
        <f t="shared" si="0"/>
        <v/>
      </c>
      <c r="AJ74" s="38" t="str">
        <f t="shared" si="2"/>
        <v>1</v>
      </c>
      <c r="AK74" s="38" t="s">
        <v>214</v>
      </c>
      <c r="AO74" s="105"/>
      <c r="AP74" s="135"/>
      <c r="AQ74" s="136"/>
      <c r="AR74" s="40" t="s">
        <v>12</v>
      </c>
      <c r="AS74" s="45"/>
      <c r="AT74" s="45"/>
      <c r="AU74" s="45"/>
      <c r="AV74" s="45"/>
      <c r="AW74" s="45"/>
      <c r="AX74" s="45"/>
      <c r="AY74" s="40"/>
      <c r="AZ74" s="45"/>
      <c r="BA74" s="40"/>
      <c r="BB74" s="40"/>
      <c r="BC74" s="40"/>
      <c r="BD74" s="40"/>
      <c r="BE74" s="40"/>
      <c r="BF74" s="40"/>
      <c r="BG74" s="40"/>
      <c r="BH74" s="132"/>
      <c r="BI74" s="133"/>
      <c r="BJ74" s="133"/>
      <c r="BK74" s="133"/>
      <c r="BL74" s="93" t="s">
        <v>542</v>
      </c>
      <c r="BM74" s="134"/>
      <c r="BN74" s="133"/>
      <c r="BO74" s="133"/>
      <c r="BP74" s="133"/>
      <c r="BQ74" s="93" t="s">
        <v>542</v>
      </c>
      <c r="BR74" s="134"/>
      <c r="BS74" s="133"/>
      <c r="BT74" s="133"/>
      <c r="BU74" s="133"/>
      <c r="BV74" s="71" t="s">
        <v>542</v>
      </c>
      <c r="BW74" s="106"/>
    </row>
    <row r="75" spans="1:75" ht="15" customHeight="1" x14ac:dyDescent="0.15">
      <c r="A75" s="139"/>
      <c r="B75" s="140"/>
      <c r="C75" s="80" t="s">
        <v>5</v>
      </c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67"/>
      <c r="S75" s="256"/>
      <c r="T75" s="253"/>
      <c r="U75" s="253"/>
      <c r="V75" s="253"/>
      <c r="W75" s="93" t="s">
        <v>542</v>
      </c>
      <c r="X75" s="252"/>
      <c r="Y75" s="253"/>
      <c r="Z75" s="253"/>
      <c r="AA75" s="253"/>
      <c r="AB75" s="93" t="s">
        <v>542</v>
      </c>
      <c r="AC75" s="252"/>
      <c r="AD75" s="253"/>
      <c r="AE75" s="253"/>
      <c r="AF75" s="253"/>
      <c r="AG75" s="71" t="s">
        <v>542</v>
      </c>
      <c r="AH75" s="35" t="str">
        <f t="shared" si="1"/>
        <v/>
      </c>
      <c r="AI75" s="35" t="str">
        <f t="shared" si="0"/>
        <v/>
      </c>
      <c r="AJ75" s="38" t="str">
        <f t="shared" si="2"/>
        <v>1</v>
      </c>
      <c r="AK75" s="38" t="s">
        <v>225</v>
      </c>
      <c r="AO75" s="105"/>
      <c r="AP75" s="135" t="s">
        <v>556</v>
      </c>
      <c r="AQ75" s="136" t="s">
        <v>556</v>
      </c>
      <c r="AR75" s="40" t="s">
        <v>5</v>
      </c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132"/>
      <c r="BI75" s="133"/>
      <c r="BJ75" s="133"/>
      <c r="BK75" s="133"/>
      <c r="BL75" s="93" t="s">
        <v>542</v>
      </c>
      <c r="BM75" s="134">
        <v>2</v>
      </c>
      <c r="BN75" s="133"/>
      <c r="BO75" s="133"/>
      <c r="BP75" s="133"/>
      <c r="BQ75" s="93" t="s">
        <v>542</v>
      </c>
      <c r="BR75" s="134">
        <v>1</v>
      </c>
      <c r="BS75" s="133"/>
      <c r="BT75" s="133"/>
      <c r="BU75" s="133"/>
      <c r="BV75" s="71" t="s">
        <v>542</v>
      </c>
      <c r="BW75" s="106"/>
    </row>
    <row r="76" spans="1:75" ht="15" customHeight="1" x14ac:dyDescent="0.15">
      <c r="A76" s="139"/>
      <c r="B76" s="140"/>
      <c r="C76" s="80" t="s">
        <v>6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67"/>
      <c r="S76" s="256"/>
      <c r="T76" s="253"/>
      <c r="U76" s="253"/>
      <c r="V76" s="253"/>
      <c r="W76" s="93" t="s">
        <v>542</v>
      </c>
      <c r="X76" s="252"/>
      <c r="Y76" s="253"/>
      <c r="Z76" s="253"/>
      <c r="AA76" s="253"/>
      <c r="AB76" s="93" t="s">
        <v>542</v>
      </c>
      <c r="AC76" s="252"/>
      <c r="AD76" s="253"/>
      <c r="AE76" s="253"/>
      <c r="AF76" s="253"/>
      <c r="AG76" s="71" t="s">
        <v>542</v>
      </c>
      <c r="AH76" s="35" t="str">
        <f t="shared" si="1"/>
        <v/>
      </c>
      <c r="AI76" s="35" t="str">
        <f t="shared" si="0"/>
        <v/>
      </c>
      <c r="AJ76" s="38" t="str">
        <f t="shared" si="2"/>
        <v>1</v>
      </c>
      <c r="AK76" s="38" t="s">
        <v>226</v>
      </c>
      <c r="AO76" s="105"/>
      <c r="AP76" s="135"/>
      <c r="AQ76" s="136"/>
      <c r="AR76" s="40" t="s">
        <v>6</v>
      </c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132"/>
      <c r="BI76" s="133"/>
      <c r="BJ76" s="133"/>
      <c r="BK76" s="133"/>
      <c r="BL76" s="93" t="s">
        <v>542</v>
      </c>
      <c r="BM76" s="134"/>
      <c r="BN76" s="133"/>
      <c r="BO76" s="133"/>
      <c r="BP76" s="133"/>
      <c r="BQ76" s="93" t="s">
        <v>542</v>
      </c>
      <c r="BR76" s="134"/>
      <c r="BS76" s="133"/>
      <c r="BT76" s="133"/>
      <c r="BU76" s="133"/>
      <c r="BV76" s="71" t="s">
        <v>542</v>
      </c>
      <c r="BW76" s="106"/>
    </row>
    <row r="77" spans="1:75" ht="15" customHeight="1" x14ac:dyDescent="0.15">
      <c r="A77" s="139"/>
      <c r="B77" s="140"/>
      <c r="C77" s="80" t="s">
        <v>49</v>
      </c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67"/>
      <c r="S77" s="256"/>
      <c r="T77" s="253"/>
      <c r="U77" s="253"/>
      <c r="V77" s="253"/>
      <c r="W77" s="93" t="s">
        <v>542</v>
      </c>
      <c r="X77" s="252"/>
      <c r="Y77" s="253"/>
      <c r="Z77" s="253"/>
      <c r="AA77" s="253"/>
      <c r="AB77" s="93" t="s">
        <v>542</v>
      </c>
      <c r="AC77" s="252"/>
      <c r="AD77" s="253"/>
      <c r="AE77" s="253"/>
      <c r="AF77" s="253"/>
      <c r="AG77" s="71" t="s">
        <v>542</v>
      </c>
      <c r="AH77" s="35" t="str">
        <f t="shared" si="1"/>
        <v/>
      </c>
      <c r="AI77" s="35" t="str">
        <f t="shared" si="0"/>
        <v/>
      </c>
      <c r="AJ77" s="38" t="str">
        <f t="shared" si="2"/>
        <v>1</v>
      </c>
      <c r="AK77" s="38" t="s">
        <v>227</v>
      </c>
      <c r="AO77" s="105"/>
      <c r="AP77" s="135"/>
      <c r="AQ77" s="136"/>
      <c r="AR77" s="40" t="s">
        <v>49</v>
      </c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132"/>
      <c r="BI77" s="133"/>
      <c r="BJ77" s="133"/>
      <c r="BK77" s="133"/>
      <c r="BL77" s="93" t="s">
        <v>542</v>
      </c>
      <c r="BM77" s="134"/>
      <c r="BN77" s="133"/>
      <c r="BO77" s="133"/>
      <c r="BP77" s="133"/>
      <c r="BQ77" s="93" t="s">
        <v>542</v>
      </c>
      <c r="BR77" s="134"/>
      <c r="BS77" s="133"/>
      <c r="BT77" s="133"/>
      <c r="BU77" s="133"/>
      <c r="BV77" s="71" t="s">
        <v>542</v>
      </c>
      <c r="BW77" s="106"/>
    </row>
    <row r="78" spans="1:75" ht="15" customHeight="1" x14ac:dyDescent="0.15">
      <c r="A78" s="139"/>
      <c r="B78" s="140"/>
      <c r="C78" s="80" t="s">
        <v>7</v>
      </c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67"/>
      <c r="S78" s="256"/>
      <c r="T78" s="253"/>
      <c r="U78" s="253"/>
      <c r="V78" s="253"/>
      <c r="W78" s="93" t="s">
        <v>542</v>
      </c>
      <c r="X78" s="252"/>
      <c r="Y78" s="253"/>
      <c r="Z78" s="253"/>
      <c r="AA78" s="253"/>
      <c r="AB78" s="93" t="s">
        <v>542</v>
      </c>
      <c r="AC78" s="252"/>
      <c r="AD78" s="253"/>
      <c r="AE78" s="253"/>
      <c r="AF78" s="253"/>
      <c r="AG78" s="71" t="s">
        <v>542</v>
      </c>
      <c r="AH78" s="35" t="str">
        <f t="shared" si="1"/>
        <v/>
      </c>
      <c r="AI78" s="35" t="str">
        <f t="shared" si="0"/>
        <v/>
      </c>
      <c r="AJ78" s="38" t="str">
        <f t="shared" si="2"/>
        <v>1</v>
      </c>
      <c r="AK78" s="38" t="s">
        <v>228</v>
      </c>
      <c r="AO78" s="105"/>
      <c r="AP78" s="135" t="s">
        <v>556</v>
      </c>
      <c r="AQ78" s="136" t="s">
        <v>556</v>
      </c>
      <c r="AR78" s="40" t="s">
        <v>7</v>
      </c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132">
        <v>1</v>
      </c>
      <c r="BI78" s="133"/>
      <c r="BJ78" s="133"/>
      <c r="BK78" s="133"/>
      <c r="BL78" s="93" t="s">
        <v>542</v>
      </c>
      <c r="BM78" s="134">
        <v>1</v>
      </c>
      <c r="BN78" s="133"/>
      <c r="BO78" s="133"/>
      <c r="BP78" s="133"/>
      <c r="BQ78" s="93" t="s">
        <v>542</v>
      </c>
      <c r="BR78" s="134"/>
      <c r="BS78" s="133"/>
      <c r="BT78" s="133"/>
      <c r="BU78" s="133"/>
      <c r="BV78" s="71" t="s">
        <v>542</v>
      </c>
      <c r="BW78" s="106"/>
    </row>
    <row r="79" spans="1:75" ht="15" customHeight="1" x14ac:dyDescent="0.15">
      <c r="A79" s="139"/>
      <c r="B79" s="140"/>
      <c r="C79" s="80" t="s">
        <v>8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67"/>
      <c r="S79" s="256"/>
      <c r="T79" s="253"/>
      <c r="U79" s="253"/>
      <c r="V79" s="253"/>
      <c r="W79" s="93" t="s">
        <v>542</v>
      </c>
      <c r="X79" s="252"/>
      <c r="Y79" s="253"/>
      <c r="Z79" s="253"/>
      <c r="AA79" s="253"/>
      <c r="AB79" s="93" t="s">
        <v>542</v>
      </c>
      <c r="AC79" s="252"/>
      <c r="AD79" s="253"/>
      <c r="AE79" s="253"/>
      <c r="AF79" s="253"/>
      <c r="AG79" s="71" t="s">
        <v>542</v>
      </c>
      <c r="AH79" s="35" t="str">
        <f t="shared" si="1"/>
        <v/>
      </c>
      <c r="AI79" s="35" t="str">
        <f t="shared" si="0"/>
        <v/>
      </c>
      <c r="AJ79" s="38" t="str">
        <f t="shared" si="2"/>
        <v>1</v>
      </c>
      <c r="AK79" s="38" t="s">
        <v>229</v>
      </c>
      <c r="AO79" s="105"/>
      <c r="AP79" s="135"/>
      <c r="AQ79" s="136"/>
      <c r="AR79" s="40" t="s">
        <v>8</v>
      </c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132"/>
      <c r="BI79" s="133"/>
      <c r="BJ79" s="133"/>
      <c r="BK79" s="133"/>
      <c r="BL79" s="93" t="s">
        <v>542</v>
      </c>
      <c r="BM79" s="134"/>
      <c r="BN79" s="133"/>
      <c r="BO79" s="133"/>
      <c r="BP79" s="133"/>
      <c r="BQ79" s="93" t="s">
        <v>542</v>
      </c>
      <c r="BR79" s="134"/>
      <c r="BS79" s="133"/>
      <c r="BT79" s="133"/>
      <c r="BU79" s="133"/>
      <c r="BV79" s="71" t="s">
        <v>542</v>
      </c>
      <c r="BW79" s="106"/>
    </row>
    <row r="80" spans="1:75" ht="15" customHeight="1" x14ac:dyDescent="0.15">
      <c r="A80" s="139"/>
      <c r="B80" s="140"/>
      <c r="C80" s="80" t="s">
        <v>9</v>
      </c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67"/>
      <c r="S80" s="256"/>
      <c r="T80" s="253"/>
      <c r="U80" s="253"/>
      <c r="V80" s="253"/>
      <c r="W80" s="93" t="s">
        <v>542</v>
      </c>
      <c r="X80" s="252"/>
      <c r="Y80" s="253"/>
      <c r="Z80" s="253"/>
      <c r="AA80" s="253"/>
      <c r="AB80" s="93" t="s">
        <v>542</v>
      </c>
      <c r="AC80" s="252"/>
      <c r="AD80" s="253"/>
      <c r="AE80" s="253"/>
      <c r="AF80" s="253"/>
      <c r="AG80" s="71" t="s">
        <v>542</v>
      </c>
      <c r="AH80" s="35" t="str">
        <f t="shared" si="1"/>
        <v/>
      </c>
      <c r="AI80" s="35" t="str">
        <f t="shared" si="0"/>
        <v/>
      </c>
      <c r="AJ80" s="38" t="str">
        <f t="shared" si="2"/>
        <v>1</v>
      </c>
      <c r="AK80" s="38" t="s">
        <v>230</v>
      </c>
      <c r="AO80" s="105"/>
      <c r="AP80" s="135"/>
      <c r="AQ80" s="136"/>
      <c r="AR80" s="40" t="s">
        <v>9</v>
      </c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132"/>
      <c r="BI80" s="133"/>
      <c r="BJ80" s="133"/>
      <c r="BK80" s="133"/>
      <c r="BL80" s="93" t="s">
        <v>542</v>
      </c>
      <c r="BM80" s="134"/>
      <c r="BN80" s="133"/>
      <c r="BO80" s="133"/>
      <c r="BP80" s="133"/>
      <c r="BQ80" s="93" t="s">
        <v>542</v>
      </c>
      <c r="BR80" s="134"/>
      <c r="BS80" s="133"/>
      <c r="BT80" s="133"/>
      <c r="BU80" s="133"/>
      <c r="BV80" s="71" t="s">
        <v>542</v>
      </c>
      <c r="BW80" s="106"/>
    </row>
    <row r="81" spans="1:75" ht="15" customHeight="1" x14ac:dyDescent="0.15">
      <c r="A81" s="139"/>
      <c r="B81" s="140"/>
      <c r="C81" s="80" t="s">
        <v>17</v>
      </c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67"/>
      <c r="S81" s="256"/>
      <c r="T81" s="253"/>
      <c r="U81" s="253"/>
      <c r="V81" s="253"/>
      <c r="W81" s="93" t="s">
        <v>542</v>
      </c>
      <c r="X81" s="252"/>
      <c r="Y81" s="253"/>
      <c r="Z81" s="253"/>
      <c r="AA81" s="253"/>
      <c r="AB81" s="93" t="s">
        <v>542</v>
      </c>
      <c r="AC81" s="252"/>
      <c r="AD81" s="253"/>
      <c r="AE81" s="253"/>
      <c r="AF81" s="253"/>
      <c r="AG81" s="71" t="s">
        <v>542</v>
      </c>
      <c r="AH81" s="35" t="str">
        <f t="shared" si="1"/>
        <v/>
      </c>
      <c r="AI81" s="35" t="str">
        <f t="shared" si="0"/>
        <v/>
      </c>
      <c r="AJ81" s="38" t="str">
        <f t="shared" si="2"/>
        <v>1</v>
      </c>
      <c r="AK81" s="38" t="s">
        <v>231</v>
      </c>
      <c r="AO81" s="105"/>
      <c r="AP81" s="135"/>
      <c r="AQ81" s="136"/>
      <c r="AR81" s="40" t="s">
        <v>17</v>
      </c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132"/>
      <c r="BI81" s="133"/>
      <c r="BJ81" s="133"/>
      <c r="BK81" s="133"/>
      <c r="BL81" s="93" t="s">
        <v>542</v>
      </c>
      <c r="BM81" s="134"/>
      <c r="BN81" s="133"/>
      <c r="BO81" s="133"/>
      <c r="BP81" s="133"/>
      <c r="BQ81" s="93" t="s">
        <v>542</v>
      </c>
      <c r="BR81" s="134"/>
      <c r="BS81" s="133"/>
      <c r="BT81" s="133"/>
      <c r="BU81" s="133"/>
      <c r="BV81" s="71" t="s">
        <v>542</v>
      </c>
      <c r="BW81" s="106"/>
    </row>
    <row r="82" spans="1:75" ht="15" customHeight="1" x14ac:dyDescent="0.15">
      <c r="A82" s="139"/>
      <c r="B82" s="140"/>
      <c r="C82" s="80" t="s">
        <v>13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67"/>
      <c r="S82" s="256"/>
      <c r="T82" s="253"/>
      <c r="U82" s="253"/>
      <c r="V82" s="253"/>
      <c r="W82" s="93" t="s">
        <v>542</v>
      </c>
      <c r="X82" s="252"/>
      <c r="Y82" s="253"/>
      <c r="Z82" s="253"/>
      <c r="AA82" s="253"/>
      <c r="AB82" s="93" t="s">
        <v>542</v>
      </c>
      <c r="AC82" s="252"/>
      <c r="AD82" s="253"/>
      <c r="AE82" s="253"/>
      <c r="AF82" s="253"/>
      <c r="AG82" s="71" t="s">
        <v>542</v>
      </c>
      <c r="AH82" s="35" t="str">
        <f t="shared" si="1"/>
        <v/>
      </c>
      <c r="AI82" s="35" t="str">
        <f t="shared" si="0"/>
        <v/>
      </c>
      <c r="AJ82" s="38" t="str">
        <f t="shared" si="2"/>
        <v>1</v>
      </c>
      <c r="AK82" s="38" t="s">
        <v>71</v>
      </c>
      <c r="AO82" s="105"/>
      <c r="AP82" s="135"/>
      <c r="AQ82" s="136"/>
      <c r="AR82" s="40" t="s">
        <v>13</v>
      </c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132"/>
      <c r="BI82" s="133"/>
      <c r="BJ82" s="133"/>
      <c r="BK82" s="133"/>
      <c r="BL82" s="93" t="s">
        <v>542</v>
      </c>
      <c r="BM82" s="134"/>
      <c r="BN82" s="133"/>
      <c r="BO82" s="133"/>
      <c r="BP82" s="133"/>
      <c r="BQ82" s="93" t="s">
        <v>542</v>
      </c>
      <c r="BR82" s="134"/>
      <c r="BS82" s="133"/>
      <c r="BT82" s="133"/>
      <c r="BU82" s="133"/>
      <c r="BV82" s="71" t="s">
        <v>542</v>
      </c>
      <c r="BW82" s="106"/>
    </row>
    <row r="83" spans="1:75" ht="15" customHeight="1" x14ac:dyDescent="0.15">
      <c r="A83" s="139"/>
      <c r="B83" s="140"/>
      <c r="C83" s="80" t="s">
        <v>14</v>
      </c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67"/>
      <c r="S83" s="256"/>
      <c r="T83" s="253"/>
      <c r="U83" s="253"/>
      <c r="V83" s="253"/>
      <c r="W83" s="93" t="s">
        <v>542</v>
      </c>
      <c r="X83" s="252"/>
      <c r="Y83" s="253"/>
      <c r="Z83" s="253"/>
      <c r="AA83" s="253"/>
      <c r="AB83" s="93" t="s">
        <v>542</v>
      </c>
      <c r="AC83" s="252"/>
      <c r="AD83" s="253"/>
      <c r="AE83" s="253"/>
      <c r="AF83" s="253"/>
      <c r="AG83" s="71" t="s">
        <v>542</v>
      </c>
      <c r="AH83" s="35" t="str">
        <f t="shared" si="1"/>
        <v/>
      </c>
      <c r="AI83" s="35" t="str">
        <f t="shared" si="0"/>
        <v/>
      </c>
      <c r="AJ83" s="38" t="str">
        <f t="shared" si="2"/>
        <v>1</v>
      </c>
      <c r="AK83" s="38" t="s">
        <v>72</v>
      </c>
      <c r="AO83" s="105"/>
      <c r="AP83" s="135"/>
      <c r="AQ83" s="136"/>
      <c r="AR83" s="40" t="s">
        <v>14</v>
      </c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132"/>
      <c r="BI83" s="133"/>
      <c r="BJ83" s="133"/>
      <c r="BK83" s="133"/>
      <c r="BL83" s="93" t="s">
        <v>542</v>
      </c>
      <c r="BM83" s="134"/>
      <c r="BN83" s="133"/>
      <c r="BO83" s="133"/>
      <c r="BP83" s="133"/>
      <c r="BQ83" s="93" t="s">
        <v>542</v>
      </c>
      <c r="BR83" s="134"/>
      <c r="BS83" s="133"/>
      <c r="BT83" s="133"/>
      <c r="BU83" s="133"/>
      <c r="BV83" s="71" t="s">
        <v>542</v>
      </c>
      <c r="BW83" s="106"/>
    </row>
    <row r="84" spans="1:75" ht="15" customHeight="1" x14ac:dyDescent="0.15">
      <c r="A84" s="139"/>
      <c r="B84" s="140"/>
      <c r="C84" s="80" t="s">
        <v>15</v>
      </c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67"/>
      <c r="S84" s="256"/>
      <c r="T84" s="253"/>
      <c r="U84" s="253"/>
      <c r="V84" s="253"/>
      <c r="W84" s="93" t="s">
        <v>542</v>
      </c>
      <c r="X84" s="252"/>
      <c r="Y84" s="253"/>
      <c r="Z84" s="253"/>
      <c r="AA84" s="253"/>
      <c r="AB84" s="93" t="s">
        <v>542</v>
      </c>
      <c r="AC84" s="252"/>
      <c r="AD84" s="253"/>
      <c r="AE84" s="253"/>
      <c r="AF84" s="253"/>
      <c r="AG84" s="71" t="s">
        <v>542</v>
      </c>
      <c r="AH84" s="35" t="str">
        <f t="shared" si="1"/>
        <v/>
      </c>
      <c r="AI84" s="35" t="str">
        <f t="shared" si="0"/>
        <v/>
      </c>
      <c r="AJ84" s="38" t="str">
        <f t="shared" si="2"/>
        <v>1</v>
      </c>
      <c r="AK84" s="38" t="s">
        <v>73</v>
      </c>
      <c r="AO84" s="105"/>
      <c r="AP84" s="135"/>
      <c r="AQ84" s="136"/>
      <c r="AR84" s="40" t="s">
        <v>15</v>
      </c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132"/>
      <c r="BI84" s="133"/>
      <c r="BJ84" s="133"/>
      <c r="BK84" s="133"/>
      <c r="BL84" s="93" t="s">
        <v>542</v>
      </c>
      <c r="BM84" s="134"/>
      <c r="BN84" s="133"/>
      <c r="BO84" s="133"/>
      <c r="BP84" s="133"/>
      <c r="BQ84" s="93" t="s">
        <v>542</v>
      </c>
      <c r="BR84" s="134"/>
      <c r="BS84" s="133"/>
      <c r="BT84" s="133"/>
      <c r="BU84" s="133"/>
      <c r="BV84" s="71" t="s">
        <v>542</v>
      </c>
      <c r="BW84" s="106"/>
    </row>
    <row r="85" spans="1:75" ht="15" customHeight="1" x14ac:dyDescent="0.15">
      <c r="A85" s="139"/>
      <c r="B85" s="140"/>
      <c r="C85" s="80" t="s">
        <v>16</v>
      </c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67"/>
      <c r="S85" s="256"/>
      <c r="T85" s="253"/>
      <c r="U85" s="253"/>
      <c r="V85" s="253"/>
      <c r="W85" s="93" t="s">
        <v>542</v>
      </c>
      <c r="X85" s="252"/>
      <c r="Y85" s="253"/>
      <c r="Z85" s="253"/>
      <c r="AA85" s="253"/>
      <c r="AB85" s="93" t="s">
        <v>542</v>
      </c>
      <c r="AC85" s="252"/>
      <c r="AD85" s="253"/>
      <c r="AE85" s="253"/>
      <c r="AF85" s="253"/>
      <c r="AG85" s="71" t="s">
        <v>542</v>
      </c>
      <c r="AH85" s="35" t="str">
        <f t="shared" si="1"/>
        <v/>
      </c>
      <c r="AI85" s="35" t="str">
        <f t="shared" si="0"/>
        <v/>
      </c>
      <c r="AJ85" s="38" t="str">
        <f t="shared" si="2"/>
        <v>1</v>
      </c>
      <c r="AK85" s="38" t="s">
        <v>74</v>
      </c>
      <c r="AO85" s="105"/>
      <c r="AP85" s="135"/>
      <c r="AQ85" s="136"/>
      <c r="AR85" s="40" t="s">
        <v>16</v>
      </c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132"/>
      <c r="BI85" s="133"/>
      <c r="BJ85" s="133"/>
      <c r="BK85" s="133"/>
      <c r="BL85" s="93" t="s">
        <v>542</v>
      </c>
      <c r="BM85" s="134"/>
      <c r="BN85" s="133"/>
      <c r="BO85" s="133"/>
      <c r="BP85" s="133"/>
      <c r="BQ85" s="93" t="s">
        <v>542</v>
      </c>
      <c r="BR85" s="134"/>
      <c r="BS85" s="133"/>
      <c r="BT85" s="133"/>
      <c r="BU85" s="133"/>
      <c r="BV85" s="71" t="s">
        <v>542</v>
      </c>
      <c r="BW85" s="106"/>
    </row>
    <row r="86" spans="1:75" ht="15" customHeight="1" x14ac:dyDescent="0.15">
      <c r="A86" s="139"/>
      <c r="B86" s="140"/>
      <c r="C86" s="80" t="s">
        <v>50</v>
      </c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67"/>
      <c r="S86" s="256"/>
      <c r="T86" s="253"/>
      <c r="U86" s="253"/>
      <c r="V86" s="253"/>
      <c r="W86" s="93" t="s">
        <v>542</v>
      </c>
      <c r="X86" s="252"/>
      <c r="Y86" s="253"/>
      <c r="Z86" s="253"/>
      <c r="AA86" s="253"/>
      <c r="AB86" s="93" t="s">
        <v>542</v>
      </c>
      <c r="AC86" s="252"/>
      <c r="AD86" s="253"/>
      <c r="AE86" s="253"/>
      <c r="AF86" s="253"/>
      <c r="AG86" s="71" t="s">
        <v>542</v>
      </c>
      <c r="AH86" s="35" t="str">
        <f t="shared" si="1"/>
        <v/>
      </c>
      <c r="AI86" s="35" t="str">
        <f t="shared" si="0"/>
        <v/>
      </c>
      <c r="AJ86" s="38" t="str">
        <f t="shared" si="2"/>
        <v>1</v>
      </c>
      <c r="AK86" s="38" t="s">
        <v>75</v>
      </c>
      <c r="AO86" s="105"/>
      <c r="AP86" s="135"/>
      <c r="AQ86" s="136"/>
      <c r="AR86" s="40" t="s">
        <v>50</v>
      </c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132"/>
      <c r="BI86" s="133"/>
      <c r="BJ86" s="133"/>
      <c r="BK86" s="133"/>
      <c r="BL86" s="93" t="s">
        <v>542</v>
      </c>
      <c r="BM86" s="134"/>
      <c r="BN86" s="133"/>
      <c r="BO86" s="133"/>
      <c r="BP86" s="133"/>
      <c r="BQ86" s="93" t="s">
        <v>542</v>
      </c>
      <c r="BR86" s="134"/>
      <c r="BS86" s="133"/>
      <c r="BT86" s="133"/>
      <c r="BU86" s="133"/>
      <c r="BV86" s="71" t="s">
        <v>542</v>
      </c>
      <c r="BW86" s="106"/>
    </row>
    <row r="87" spans="1:75" ht="15" customHeight="1" x14ac:dyDescent="0.15">
      <c r="A87" s="139"/>
      <c r="B87" s="140"/>
      <c r="C87" s="80" t="s">
        <v>51</v>
      </c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67"/>
      <c r="S87" s="256"/>
      <c r="T87" s="253"/>
      <c r="U87" s="253"/>
      <c r="V87" s="253"/>
      <c r="W87" s="93" t="s">
        <v>542</v>
      </c>
      <c r="X87" s="252"/>
      <c r="Y87" s="253"/>
      <c r="Z87" s="253"/>
      <c r="AA87" s="253"/>
      <c r="AB87" s="93" t="s">
        <v>542</v>
      </c>
      <c r="AC87" s="252"/>
      <c r="AD87" s="253"/>
      <c r="AE87" s="253"/>
      <c r="AF87" s="253"/>
      <c r="AG87" s="71" t="s">
        <v>542</v>
      </c>
      <c r="AH87" s="35" t="str">
        <f t="shared" si="1"/>
        <v/>
      </c>
      <c r="AI87" s="35" t="str">
        <f t="shared" si="0"/>
        <v/>
      </c>
      <c r="AJ87" s="38" t="str">
        <f t="shared" si="2"/>
        <v>1</v>
      </c>
      <c r="AK87" s="38" t="s">
        <v>76</v>
      </c>
      <c r="AO87" s="105"/>
      <c r="AP87" s="135"/>
      <c r="AQ87" s="136"/>
      <c r="AR87" s="40" t="s">
        <v>51</v>
      </c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132"/>
      <c r="BI87" s="133"/>
      <c r="BJ87" s="133"/>
      <c r="BK87" s="133"/>
      <c r="BL87" s="93" t="s">
        <v>542</v>
      </c>
      <c r="BM87" s="134"/>
      <c r="BN87" s="133"/>
      <c r="BO87" s="133"/>
      <c r="BP87" s="133"/>
      <c r="BQ87" s="93" t="s">
        <v>542</v>
      </c>
      <c r="BR87" s="134"/>
      <c r="BS87" s="133"/>
      <c r="BT87" s="133"/>
      <c r="BU87" s="133"/>
      <c r="BV87" s="71" t="s">
        <v>542</v>
      </c>
      <c r="BW87" s="106"/>
    </row>
    <row r="88" spans="1:75" ht="15" customHeight="1" x14ac:dyDescent="0.15">
      <c r="A88" s="139"/>
      <c r="B88" s="140"/>
      <c r="C88" s="80" t="s">
        <v>52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67"/>
      <c r="S88" s="256"/>
      <c r="T88" s="253"/>
      <c r="U88" s="253"/>
      <c r="V88" s="253"/>
      <c r="W88" s="93" t="s">
        <v>542</v>
      </c>
      <c r="X88" s="252"/>
      <c r="Y88" s="253"/>
      <c r="Z88" s="253"/>
      <c r="AA88" s="253"/>
      <c r="AB88" s="93" t="s">
        <v>542</v>
      </c>
      <c r="AC88" s="252"/>
      <c r="AD88" s="253"/>
      <c r="AE88" s="253"/>
      <c r="AF88" s="253"/>
      <c r="AG88" s="71" t="s">
        <v>542</v>
      </c>
      <c r="AH88" s="35" t="str">
        <f t="shared" si="1"/>
        <v/>
      </c>
      <c r="AI88" s="35" t="str">
        <f t="shared" si="0"/>
        <v/>
      </c>
      <c r="AJ88" s="38" t="str">
        <f t="shared" si="2"/>
        <v>1</v>
      </c>
      <c r="AK88" s="38" t="s">
        <v>77</v>
      </c>
      <c r="AO88" s="105"/>
      <c r="AP88" s="135"/>
      <c r="AQ88" s="136"/>
      <c r="AR88" s="40" t="s">
        <v>52</v>
      </c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132"/>
      <c r="BI88" s="133"/>
      <c r="BJ88" s="133"/>
      <c r="BK88" s="133"/>
      <c r="BL88" s="93" t="s">
        <v>542</v>
      </c>
      <c r="BM88" s="134"/>
      <c r="BN88" s="133"/>
      <c r="BO88" s="133"/>
      <c r="BP88" s="133"/>
      <c r="BQ88" s="93" t="s">
        <v>542</v>
      </c>
      <c r="BR88" s="134"/>
      <c r="BS88" s="133"/>
      <c r="BT88" s="133"/>
      <c r="BU88" s="133"/>
      <c r="BV88" s="71" t="s">
        <v>542</v>
      </c>
      <c r="BW88" s="106"/>
    </row>
    <row r="89" spans="1:75" ht="15" customHeight="1" x14ac:dyDescent="0.15">
      <c r="A89" s="139"/>
      <c r="B89" s="140"/>
      <c r="C89" s="80" t="s">
        <v>10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67"/>
      <c r="S89" s="256"/>
      <c r="T89" s="253"/>
      <c r="U89" s="253"/>
      <c r="V89" s="253"/>
      <c r="W89" s="93" t="s">
        <v>542</v>
      </c>
      <c r="X89" s="252"/>
      <c r="Y89" s="253"/>
      <c r="Z89" s="253"/>
      <c r="AA89" s="253"/>
      <c r="AB89" s="93" t="s">
        <v>542</v>
      </c>
      <c r="AC89" s="252"/>
      <c r="AD89" s="253"/>
      <c r="AE89" s="253"/>
      <c r="AF89" s="253"/>
      <c r="AG89" s="71" t="s">
        <v>542</v>
      </c>
      <c r="AH89" s="35" t="str">
        <f t="shared" si="1"/>
        <v/>
      </c>
      <c r="AI89" s="35" t="str">
        <f t="shared" si="0"/>
        <v/>
      </c>
      <c r="AJ89" s="38" t="str">
        <f t="shared" si="2"/>
        <v>1</v>
      </c>
      <c r="AK89" s="38" t="s">
        <v>78</v>
      </c>
      <c r="AO89" s="105"/>
      <c r="AP89" s="135"/>
      <c r="AQ89" s="136"/>
      <c r="AR89" s="40" t="s">
        <v>10</v>
      </c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132"/>
      <c r="BI89" s="133"/>
      <c r="BJ89" s="133"/>
      <c r="BK89" s="133"/>
      <c r="BL89" s="93" t="s">
        <v>542</v>
      </c>
      <c r="BM89" s="134"/>
      <c r="BN89" s="133"/>
      <c r="BO89" s="133"/>
      <c r="BP89" s="133"/>
      <c r="BQ89" s="93" t="s">
        <v>542</v>
      </c>
      <c r="BR89" s="134"/>
      <c r="BS89" s="133"/>
      <c r="BT89" s="133"/>
      <c r="BU89" s="133"/>
      <c r="BV89" s="71" t="s">
        <v>542</v>
      </c>
      <c r="BW89" s="106"/>
    </row>
    <row r="90" spans="1:75" ht="15" customHeight="1" x14ac:dyDescent="0.15">
      <c r="A90" s="139"/>
      <c r="B90" s="140"/>
      <c r="C90" s="80" t="s">
        <v>27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67"/>
      <c r="S90" s="256"/>
      <c r="T90" s="253"/>
      <c r="U90" s="253"/>
      <c r="V90" s="253"/>
      <c r="W90" s="93" t="s">
        <v>542</v>
      </c>
      <c r="X90" s="252"/>
      <c r="Y90" s="253"/>
      <c r="Z90" s="253"/>
      <c r="AA90" s="253"/>
      <c r="AB90" s="93" t="s">
        <v>542</v>
      </c>
      <c r="AC90" s="252"/>
      <c r="AD90" s="253"/>
      <c r="AE90" s="253"/>
      <c r="AF90" s="253"/>
      <c r="AG90" s="71" t="s">
        <v>542</v>
      </c>
      <c r="AH90" s="35" t="str">
        <f t="shared" si="1"/>
        <v/>
      </c>
      <c r="AI90" s="35" t="str">
        <f t="shared" si="0"/>
        <v/>
      </c>
      <c r="AJ90" s="38" t="str">
        <f t="shared" si="2"/>
        <v>1</v>
      </c>
      <c r="AK90" s="38" t="s">
        <v>79</v>
      </c>
      <c r="AO90" s="105"/>
      <c r="AP90" s="135"/>
      <c r="AQ90" s="136"/>
      <c r="AR90" s="40" t="s">
        <v>27</v>
      </c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132"/>
      <c r="BI90" s="133"/>
      <c r="BJ90" s="133"/>
      <c r="BK90" s="133"/>
      <c r="BL90" s="93" t="s">
        <v>542</v>
      </c>
      <c r="BM90" s="134"/>
      <c r="BN90" s="133"/>
      <c r="BO90" s="133"/>
      <c r="BP90" s="133"/>
      <c r="BQ90" s="93" t="s">
        <v>542</v>
      </c>
      <c r="BR90" s="134"/>
      <c r="BS90" s="133"/>
      <c r="BT90" s="133"/>
      <c r="BU90" s="133"/>
      <c r="BV90" s="71" t="s">
        <v>542</v>
      </c>
      <c r="BW90" s="106"/>
    </row>
    <row r="91" spans="1:75" ht="15" customHeight="1" x14ac:dyDescent="0.15">
      <c r="A91" s="139"/>
      <c r="B91" s="140"/>
      <c r="C91" s="80" t="s">
        <v>28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67"/>
      <c r="S91" s="256"/>
      <c r="T91" s="253"/>
      <c r="U91" s="253"/>
      <c r="V91" s="253"/>
      <c r="W91" s="93" t="s">
        <v>542</v>
      </c>
      <c r="X91" s="252"/>
      <c r="Y91" s="253"/>
      <c r="Z91" s="253"/>
      <c r="AA91" s="253"/>
      <c r="AB91" s="93" t="s">
        <v>542</v>
      </c>
      <c r="AC91" s="252"/>
      <c r="AD91" s="253"/>
      <c r="AE91" s="253"/>
      <c r="AF91" s="253"/>
      <c r="AG91" s="71" t="s">
        <v>542</v>
      </c>
      <c r="AH91" s="35" t="str">
        <f t="shared" si="1"/>
        <v/>
      </c>
      <c r="AI91" s="35" t="str">
        <f t="shared" si="0"/>
        <v/>
      </c>
      <c r="AJ91" s="38" t="str">
        <f t="shared" si="2"/>
        <v>1</v>
      </c>
      <c r="AK91" s="38" t="s">
        <v>80</v>
      </c>
      <c r="AO91" s="105"/>
      <c r="AP91" s="135"/>
      <c r="AQ91" s="136"/>
      <c r="AR91" s="40" t="s">
        <v>28</v>
      </c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132"/>
      <c r="BI91" s="133"/>
      <c r="BJ91" s="133"/>
      <c r="BK91" s="133"/>
      <c r="BL91" s="93" t="s">
        <v>542</v>
      </c>
      <c r="BM91" s="134"/>
      <c r="BN91" s="133"/>
      <c r="BO91" s="133"/>
      <c r="BP91" s="133"/>
      <c r="BQ91" s="93" t="s">
        <v>542</v>
      </c>
      <c r="BR91" s="134"/>
      <c r="BS91" s="133"/>
      <c r="BT91" s="133"/>
      <c r="BU91" s="133"/>
      <c r="BV91" s="71" t="s">
        <v>542</v>
      </c>
      <c r="BW91" s="106"/>
    </row>
    <row r="92" spans="1:75" ht="15" customHeight="1" thickBot="1" x14ac:dyDescent="0.2">
      <c r="A92" s="141"/>
      <c r="B92" s="142"/>
      <c r="C92" s="80" t="s">
        <v>26</v>
      </c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67"/>
      <c r="S92" s="257"/>
      <c r="T92" s="255"/>
      <c r="U92" s="255"/>
      <c r="V92" s="255"/>
      <c r="W92" s="94" t="s">
        <v>542</v>
      </c>
      <c r="X92" s="254"/>
      <c r="Y92" s="255"/>
      <c r="Z92" s="255"/>
      <c r="AA92" s="255"/>
      <c r="AB92" s="94" t="s">
        <v>542</v>
      </c>
      <c r="AC92" s="254"/>
      <c r="AD92" s="255"/>
      <c r="AE92" s="255"/>
      <c r="AF92" s="255"/>
      <c r="AG92" s="73" t="s">
        <v>542</v>
      </c>
      <c r="AH92" s="35" t="str">
        <f t="shared" si="1"/>
        <v/>
      </c>
      <c r="AI92" s="35" t="str">
        <f t="shared" si="0"/>
        <v/>
      </c>
      <c r="AJ92" s="38" t="str">
        <f t="shared" si="2"/>
        <v>1</v>
      </c>
      <c r="AK92" s="38" t="s">
        <v>81</v>
      </c>
      <c r="AO92" s="105"/>
      <c r="AP92" s="137"/>
      <c r="AQ92" s="138"/>
      <c r="AR92" s="40" t="s">
        <v>26</v>
      </c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182"/>
      <c r="BI92" s="181"/>
      <c r="BJ92" s="181"/>
      <c r="BK92" s="181"/>
      <c r="BL92" s="94" t="s">
        <v>542</v>
      </c>
      <c r="BM92" s="180"/>
      <c r="BN92" s="181"/>
      <c r="BO92" s="181"/>
      <c r="BP92" s="181"/>
      <c r="BQ92" s="94" t="s">
        <v>542</v>
      </c>
      <c r="BR92" s="183"/>
      <c r="BS92" s="184"/>
      <c r="BT92" s="184"/>
      <c r="BU92" s="184"/>
      <c r="BV92" s="73" t="s">
        <v>542</v>
      </c>
      <c r="BW92" s="106"/>
    </row>
    <row r="93" spans="1:75" ht="13.5" customHeight="1" x14ac:dyDescent="0.15">
      <c r="AO93" s="105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6"/>
      <c r="BV93" s="83"/>
      <c r="BW93" s="106"/>
    </row>
    <row r="94" spans="1:75" ht="13.5" customHeight="1" x14ac:dyDescent="0.15">
      <c r="AO94" s="105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6"/>
      <c r="BV94" s="83"/>
      <c r="BW94" s="106"/>
    </row>
    <row r="95" spans="1:75" ht="15" customHeight="1" x14ac:dyDescent="0.15">
      <c r="A95" s="41" t="s">
        <v>40</v>
      </c>
      <c r="B95" s="42"/>
      <c r="C95" s="42"/>
      <c r="D95" s="42"/>
      <c r="E95" s="42"/>
      <c r="F95" s="42"/>
      <c r="G95" s="42"/>
      <c r="H95" s="42"/>
      <c r="I95" s="42"/>
      <c r="J95" s="95"/>
      <c r="AF95" s="1"/>
      <c r="AO95" s="105"/>
      <c r="AP95" s="41" t="s">
        <v>40</v>
      </c>
      <c r="AQ95" s="42"/>
      <c r="AR95" s="42"/>
      <c r="AS95" s="42"/>
      <c r="AT95" s="42"/>
      <c r="AU95" s="42"/>
      <c r="AV95" s="42"/>
      <c r="AW95" s="42"/>
      <c r="AX95" s="42"/>
      <c r="AY95" s="95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106"/>
    </row>
    <row r="96" spans="1:75" ht="30" customHeight="1" thickBot="1" x14ac:dyDescent="0.2">
      <c r="A96" s="69" t="s">
        <v>61</v>
      </c>
      <c r="B96" s="70"/>
      <c r="C96" s="43"/>
      <c r="D96" s="44"/>
      <c r="E96" s="44"/>
      <c r="F96" s="44"/>
      <c r="G96" s="44"/>
      <c r="H96" s="44"/>
      <c r="I96" s="44"/>
      <c r="J96" s="101"/>
      <c r="AF96" s="1"/>
      <c r="AJ96" s="38" t="s">
        <v>232</v>
      </c>
      <c r="AO96" s="105"/>
      <c r="AP96" s="69" t="s">
        <v>61</v>
      </c>
      <c r="AQ96" s="70"/>
      <c r="AR96" s="99"/>
      <c r="AS96" s="100"/>
      <c r="AT96" s="100"/>
      <c r="AU96" s="100"/>
      <c r="AV96" s="100"/>
      <c r="AW96" s="100"/>
      <c r="AX96" s="100"/>
      <c r="AY96" s="101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106"/>
    </row>
    <row r="97" spans="1:75" ht="15" customHeight="1" x14ac:dyDescent="0.15">
      <c r="A97" s="147" t="s">
        <v>82</v>
      </c>
      <c r="B97" s="148"/>
      <c r="C97" s="211" t="s">
        <v>42</v>
      </c>
      <c r="D97" s="212"/>
      <c r="E97" s="212"/>
      <c r="F97" s="212"/>
      <c r="G97" s="212"/>
      <c r="H97" s="212"/>
      <c r="I97" s="212"/>
      <c r="J97" s="212"/>
      <c r="K97" s="212"/>
      <c r="L97" s="212"/>
      <c r="M97" s="212"/>
      <c r="N97" s="212"/>
      <c r="O97" s="212"/>
      <c r="P97" s="212"/>
      <c r="Q97" s="212"/>
      <c r="R97" s="213"/>
      <c r="S97" s="331" t="s">
        <v>573</v>
      </c>
      <c r="T97" s="332"/>
      <c r="U97" s="332"/>
      <c r="V97" s="332"/>
      <c r="W97" s="332"/>
      <c r="X97" s="332"/>
      <c r="Y97" s="332"/>
      <c r="Z97" s="332"/>
      <c r="AA97" s="332"/>
      <c r="AB97" s="332"/>
      <c r="AC97" s="332"/>
      <c r="AD97" s="332"/>
      <c r="AE97" s="332"/>
      <c r="AF97" s="332"/>
      <c r="AG97" s="333"/>
      <c r="AO97" s="105"/>
      <c r="AP97" s="147" t="s">
        <v>82</v>
      </c>
      <c r="AQ97" s="148"/>
      <c r="AR97" s="212" t="s">
        <v>42</v>
      </c>
      <c r="AS97" s="212"/>
      <c r="AT97" s="212"/>
      <c r="AU97" s="212"/>
      <c r="AV97" s="212"/>
      <c r="AW97" s="212"/>
      <c r="AX97" s="212"/>
      <c r="AY97" s="212"/>
      <c r="AZ97" s="212"/>
      <c r="BA97" s="212"/>
      <c r="BB97" s="212"/>
      <c r="BC97" s="212"/>
      <c r="BD97" s="212"/>
      <c r="BE97" s="212"/>
      <c r="BF97" s="212"/>
      <c r="BG97" s="212"/>
      <c r="BH97" s="331" t="s">
        <v>574</v>
      </c>
      <c r="BI97" s="332"/>
      <c r="BJ97" s="332"/>
      <c r="BK97" s="332"/>
      <c r="BL97" s="332"/>
      <c r="BM97" s="332"/>
      <c r="BN97" s="332"/>
      <c r="BO97" s="332"/>
      <c r="BP97" s="332"/>
      <c r="BQ97" s="332"/>
      <c r="BR97" s="332"/>
      <c r="BS97" s="332"/>
      <c r="BT97" s="332"/>
      <c r="BU97" s="332"/>
      <c r="BV97" s="333"/>
      <c r="BW97" s="106"/>
    </row>
    <row r="98" spans="1:75" ht="15" customHeight="1" x14ac:dyDescent="0.15">
      <c r="A98" s="149"/>
      <c r="B98" s="150"/>
      <c r="C98" s="214"/>
      <c r="D98" s="215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  <c r="R98" s="216"/>
      <c r="S98" s="214"/>
      <c r="T98" s="215"/>
      <c r="U98" s="215"/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215"/>
      <c r="AG98" s="216"/>
      <c r="AO98" s="105"/>
      <c r="AP98" s="149"/>
      <c r="AQ98" s="150"/>
      <c r="AR98" s="215"/>
      <c r="AS98" s="215"/>
      <c r="AT98" s="215"/>
      <c r="AU98" s="215"/>
      <c r="AV98" s="215"/>
      <c r="AW98" s="215"/>
      <c r="AX98" s="215"/>
      <c r="AY98" s="215"/>
      <c r="AZ98" s="215"/>
      <c r="BA98" s="215"/>
      <c r="BB98" s="215"/>
      <c r="BC98" s="215"/>
      <c r="BD98" s="215"/>
      <c r="BE98" s="215"/>
      <c r="BF98" s="215"/>
      <c r="BG98" s="215"/>
      <c r="BH98" s="214"/>
      <c r="BI98" s="215"/>
      <c r="BJ98" s="215"/>
      <c r="BK98" s="215"/>
      <c r="BL98" s="215"/>
      <c r="BM98" s="215"/>
      <c r="BN98" s="215"/>
      <c r="BO98" s="215"/>
      <c r="BP98" s="215"/>
      <c r="BQ98" s="215"/>
      <c r="BR98" s="215"/>
      <c r="BS98" s="215"/>
      <c r="BT98" s="215"/>
      <c r="BU98" s="215"/>
      <c r="BV98" s="216"/>
      <c r="BW98" s="106"/>
    </row>
    <row r="99" spans="1:75" ht="15" customHeight="1" thickBot="1" x14ac:dyDescent="0.2">
      <c r="A99" s="141"/>
      <c r="B99" s="142"/>
      <c r="C99" s="40" t="s">
        <v>53</v>
      </c>
      <c r="D99" s="45"/>
      <c r="E99" s="45"/>
      <c r="F99" s="45"/>
      <c r="G99" s="45"/>
      <c r="H99" s="45"/>
      <c r="I99" s="45"/>
      <c r="J99" s="40"/>
      <c r="K99" s="45"/>
      <c r="L99" s="40"/>
      <c r="M99" s="40"/>
      <c r="N99" s="40"/>
      <c r="O99" s="40"/>
      <c r="P99" s="40"/>
      <c r="Q99" s="40"/>
      <c r="R99" s="40"/>
      <c r="S99" s="74"/>
      <c r="T99" s="75"/>
      <c r="U99" s="76"/>
      <c r="V99" s="75"/>
      <c r="W99" s="77"/>
      <c r="X99" s="77"/>
      <c r="Y99" s="75"/>
      <c r="Z99" s="75"/>
      <c r="AA99" s="77"/>
      <c r="AB99" s="78"/>
      <c r="AC99" s="254"/>
      <c r="AD99" s="255"/>
      <c r="AE99" s="255"/>
      <c r="AF99" s="255"/>
      <c r="AG99" s="73" t="s">
        <v>542</v>
      </c>
      <c r="AH99" s="35" t="str">
        <f>AI99</f>
        <v/>
      </c>
      <c r="AI99" s="35" t="str">
        <f>IF(A99="","",VLOOKUP(A99,$G$223:$Q$223,11,FALSE))</f>
        <v/>
      </c>
      <c r="AJ99" s="38" t="str">
        <f>AJ96</f>
        <v>2</v>
      </c>
      <c r="AK99" s="38" t="s">
        <v>217</v>
      </c>
      <c r="AO99" s="105"/>
      <c r="AP99" s="137"/>
      <c r="AQ99" s="138"/>
      <c r="AR99" s="40" t="s">
        <v>53</v>
      </c>
      <c r="AS99" s="45"/>
      <c r="AT99" s="45"/>
      <c r="AU99" s="45"/>
      <c r="AV99" s="45"/>
      <c r="AW99" s="45"/>
      <c r="AX99" s="45"/>
      <c r="AY99" s="40"/>
      <c r="AZ99" s="45"/>
      <c r="BA99" s="40"/>
      <c r="BB99" s="40"/>
      <c r="BC99" s="40"/>
      <c r="BD99" s="40"/>
      <c r="BE99" s="40"/>
      <c r="BF99" s="40"/>
      <c r="BG99" s="40"/>
      <c r="BH99" s="74"/>
      <c r="BI99" s="75"/>
      <c r="BJ99" s="76"/>
      <c r="BK99" s="75"/>
      <c r="BL99" s="77"/>
      <c r="BM99" s="77"/>
      <c r="BN99" s="75"/>
      <c r="BO99" s="75"/>
      <c r="BP99" s="77"/>
      <c r="BQ99" s="78"/>
      <c r="BR99" s="180"/>
      <c r="BS99" s="181"/>
      <c r="BT99" s="181"/>
      <c r="BU99" s="181"/>
      <c r="BV99" s="73" t="s">
        <v>542</v>
      </c>
      <c r="BW99" s="106"/>
    </row>
    <row r="100" spans="1:75" ht="15" customHeight="1" x14ac:dyDescent="0.15">
      <c r="AO100" s="105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6"/>
      <c r="BV100" s="83"/>
      <c r="BW100" s="106"/>
    </row>
    <row r="101" spans="1:75" ht="15" customHeight="1" x14ac:dyDescent="0.15">
      <c r="AO101" s="105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6"/>
      <c r="BV101" s="83"/>
      <c r="BW101" s="106"/>
    </row>
    <row r="102" spans="1:75" ht="15" customHeight="1" x14ac:dyDescent="0.15">
      <c r="A102" s="41" t="s">
        <v>40</v>
      </c>
      <c r="B102" s="42"/>
      <c r="C102" s="42"/>
      <c r="D102" s="42"/>
      <c r="E102" s="42"/>
      <c r="F102" s="42"/>
      <c r="G102" s="42"/>
      <c r="H102" s="42"/>
      <c r="I102" s="42"/>
      <c r="J102" s="95"/>
      <c r="AF102" s="1"/>
      <c r="AO102" s="105"/>
      <c r="AP102" s="41" t="s">
        <v>40</v>
      </c>
      <c r="AQ102" s="42"/>
      <c r="AR102" s="42"/>
      <c r="AS102" s="42"/>
      <c r="AT102" s="42"/>
      <c r="AU102" s="42"/>
      <c r="AV102" s="42"/>
      <c r="AW102" s="42"/>
      <c r="AX102" s="42"/>
      <c r="AY102" s="95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106"/>
    </row>
    <row r="103" spans="1:75" ht="30" customHeight="1" thickBot="1" x14ac:dyDescent="0.2">
      <c r="A103" s="69" t="s">
        <v>62</v>
      </c>
      <c r="B103" s="70"/>
      <c r="C103" s="43"/>
      <c r="D103" s="44"/>
      <c r="E103" s="44"/>
      <c r="F103" s="44"/>
      <c r="G103" s="44"/>
      <c r="H103" s="44"/>
      <c r="I103" s="44"/>
      <c r="J103" s="101"/>
      <c r="AF103" s="1"/>
      <c r="AJ103" s="38" t="s">
        <v>233</v>
      </c>
      <c r="AO103" s="105"/>
      <c r="AP103" s="69" t="s">
        <v>62</v>
      </c>
      <c r="AQ103" s="70"/>
      <c r="AR103" s="99"/>
      <c r="AS103" s="100"/>
      <c r="AT103" s="100"/>
      <c r="AU103" s="100"/>
      <c r="AV103" s="100"/>
      <c r="AW103" s="100"/>
      <c r="AX103" s="100"/>
      <c r="AY103" s="101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  <c r="BV103" s="83"/>
      <c r="BW103" s="106"/>
    </row>
    <row r="104" spans="1:75" ht="15" customHeight="1" x14ac:dyDescent="0.15">
      <c r="A104" s="147" t="s">
        <v>82</v>
      </c>
      <c r="B104" s="148"/>
      <c r="C104" s="211" t="s">
        <v>42</v>
      </c>
      <c r="D104" s="212"/>
      <c r="E104" s="212"/>
      <c r="F104" s="212"/>
      <c r="G104" s="212"/>
      <c r="H104" s="212"/>
      <c r="I104" s="212"/>
      <c r="J104" s="212"/>
      <c r="K104" s="212"/>
      <c r="L104" s="212"/>
      <c r="M104" s="212"/>
      <c r="N104" s="212"/>
      <c r="O104" s="212"/>
      <c r="P104" s="212"/>
      <c r="Q104" s="212"/>
      <c r="R104" s="213"/>
      <c r="S104" s="331" t="s">
        <v>573</v>
      </c>
      <c r="T104" s="332"/>
      <c r="U104" s="332"/>
      <c r="V104" s="332"/>
      <c r="W104" s="332"/>
      <c r="X104" s="332"/>
      <c r="Y104" s="332"/>
      <c r="Z104" s="332"/>
      <c r="AA104" s="332"/>
      <c r="AB104" s="332"/>
      <c r="AC104" s="332"/>
      <c r="AD104" s="332"/>
      <c r="AE104" s="332"/>
      <c r="AF104" s="332"/>
      <c r="AG104" s="333"/>
      <c r="AO104" s="105"/>
      <c r="AP104" s="147" t="s">
        <v>82</v>
      </c>
      <c r="AQ104" s="148"/>
      <c r="AR104" s="212" t="s">
        <v>42</v>
      </c>
      <c r="AS104" s="212"/>
      <c r="AT104" s="212"/>
      <c r="AU104" s="212"/>
      <c r="AV104" s="212"/>
      <c r="AW104" s="212"/>
      <c r="AX104" s="212"/>
      <c r="AY104" s="212"/>
      <c r="AZ104" s="212"/>
      <c r="BA104" s="212"/>
      <c r="BB104" s="212"/>
      <c r="BC104" s="212"/>
      <c r="BD104" s="212"/>
      <c r="BE104" s="212"/>
      <c r="BF104" s="212"/>
      <c r="BG104" s="212"/>
      <c r="BH104" s="331" t="s">
        <v>574</v>
      </c>
      <c r="BI104" s="332"/>
      <c r="BJ104" s="332"/>
      <c r="BK104" s="332"/>
      <c r="BL104" s="332"/>
      <c r="BM104" s="332"/>
      <c r="BN104" s="332"/>
      <c r="BO104" s="332"/>
      <c r="BP104" s="332"/>
      <c r="BQ104" s="332"/>
      <c r="BR104" s="332"/>
      <c r="BS104" s="332"/>
      <c r="BT104" s="332"/>
      <c r="BU104" s="332"/>
      <c r="BV104" s="333"/>
      <c r="BW104" s="106"/>
    </row>
    <row r="105" spans="1:75" ht="15" customHeight="1" x14ac:dyDescent="0.15">
      <c r="A105" s="149"/>
      <c r="B105" s="150"/>
      <c r="C105" s="214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  <c r="R105" s="216"/>
      <c r="S105" s="214"/>
      <c r="T105" s="215"/>
      <c r="U105" s="215"/>
      <c r="V105" s="215"/>
      <c r="W105" s="215"/>
      <c r="X105" s="215"/>
      <c r="Y105" s="215"/>
      <c r="Z105" s="215"/>
      <c r="AA105" s="215"/>
      <c r="AB105" s="215"/>
      <c r="AC105" s="215"/>
      <c r="AD105" s="215"/>
      <c r="AE105" s="215"/>
      <c r="AF105" s="215"/>
      <c r="AG105" s="216"/>
      <c r="AO105" s="105"/>
      <c r="AP105" s="149"/>
      <c r="AQ105" s="150"/>
      <c r="AR105" s="215"/>
      <c r="AS105" s="215"/>
      <c r="AT105" s="215"/>
      <c r="AU105" s="215"/>
      <c r="AV105" s="215"/>
      <c r="AW105" s="215"/>
      <c r="AX105" s="215"/>
      <c r="AY105" s="215"/>
      <c r="AZ105" s="215"/>
      <c r="BA105" s="215"/>
      <c r="BB105" s="215"/>
      <c r="BC105" s="215"/>
      <c r="BD105" s="215"/>
      <c r="BE105" s="215"/>
      <c r="BF105" s="215"/>
      <c r="BG105" s="215"/>
      <c r="BH105" s="214"/>
      <c r="BI105" s="215"/>
      <c r="BJ105" s="215"/>
      <c r="BK105" s="215"/>
      <c r="BL105" s="215"/>
      <c r="BM105" s="215"/>
      <c r="BN105" s="215"/>
      <c r="BO105" s="215"/>
      <c r="BP105" s="215"/>
      <c r="BQ105" s="215"/>
      <c r="BR105" s="215"/>
      <c r="BS105" s="215"/>
      <c r="BT105" s="215"/>
      <c r="BU105" s="215"/>
      <c r="BV105" s="216"/>
      <c r="BW105" s="106"/>
    </row>
    <row r="106" spans="1:75" ht="15" customHeight="1" thickBot="1" x14ac:dyDescent="0.2">
      <c r="A106" s="141"/>
      <c r="B106" s="142"/>
      <c r="C106" s="40" t="s">
        <v>54</v>
      </c>
      <c r="D106" s="45"/>
      <c r="E106" s="45"/>
      <c r="F106" s="45"/>
      <c r="G106" s="45"/>
      <c r="H106" s="45"/>
      <c r="I106" s="45"/>
      <c r="J106" s="40"/>
      <c r="K106" s="45"/>
      <c r="L106" s="40"/>
      <c r="M106" s="40"/>
      <c r="N106" s="40"/>
      <c r="O106" s="40"/>
      <c r="P106" s="40"/>
      <c r="Q106" s="40"/>
      <c r="R106" s="40"/>
      <c r="S106" s="74"/>
      <c r="T106" s="75"/>
      <c r="U106" s="76"/>
      <c r="V106" s="75"/>
      <c r="W106" s="77"/>
      <c r="X106" s="77"/>
      <c r="Y106" s="75"/>
      <c r="Z106" s="75"/>
      <c r="AA106" s="77"/>
      <c r="AB106" s="78"/>
      <c r="AC106" s="254"/>
      <c r="AD106" s="255"/>
      <c r="AE106" s="255"/>
      <c r="AF106" s="255"/>
      <c r="AG106" s="73" t="s">
        <v>542</v>
      </c>
      <c r="AH106" s="35" t="str">
        <f>AI106</f>
        <v/>
      </c>
      <c r="AI106" s="35" t="str">
        <f>IF(A106="","",VLOOKUP(A106,$G$223:$Q$223,11,FALSE))</f>
        <v/>
      </c>
      <c r="AJ106" s="38" t="str">
        <f>AJ103</f>
        <v>3</v>
      </c>
      <c r="AK106" s="38" t="s">
        <v>217</v>
      </c>
      <c r="AO106" s="105"/>
      <c r="AP106" s="137"/>
      <c r="AQ106" s="138"/>
      <c r="AR106" s="40" t="s">
        <v>54</v>
      </c>
      <c r="AS106" s="45"/>
      <c r="AT106" s="45"/>
      <c r="AU106" s="45"/>
      <c r="AV106" s="45"/>
      <c r="AW106" s="45"/>
      <c r="AX106" s="45"/>
      <c r="AY106" s="40"/>
      <c r="AZ106" s="45"/>
      <c r="BA106" s="40"/>
      <c r="BB106" s="40"/>
      <c r="BC106" s="40"/>
      <c r="BD106" s="40"/>
      <c r="BE106" s="40"/>
      <c r="BF106" s="40"/>
      <c r="BG106" s="40"/>
      <c r="BH106" s="74"/>
      <c r="BI106" s="75"/>
      <c r="BJ106" s="76"/>
      <c r="BK106" s="75"/>
      <c r="BL106" s="77"/>
      <c r="BM106" s="77"/>
      <c r="BN106" s="75"/>
      <c r="BO106" s="75"/>
      <c r="BP106" s="77"/>
      <c r="BQ106" s="78"/>
      <c r="BR106" s="180"/>
      <c r="BS106" s="181"/>
      <c r="BT106" s="181"/>
      <c r="BU106" s="181"/>
      <c r="BV106" s="73" t="s">
        <v>542</v>
      </c>
      <c r="BW106" s="106"/>
    </row>
    <row r="107" spans="1:75" ht="15" customHeight="1" x14ac:dyDescent="0.15">
      <c r="AO107" s="105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6"/>
      <c r="BV107" s="83"/>
      <c r="BW107" s="106"/>
    </row>
    <row r="108" spans="1:75" ht="15" customHeight="1" x14ac:dyDescent="0.15">
      <c r="AO108" s="105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6"/>
      <c r="BV108" s="83"/>
      <c r="BW108" s="106"/>
    </row>
    <row r="109" spans="1:75" ht="15" customHeight="1" x14ac:dyDescent="0.15">
      <c r="A109" s="41" t="s">
        <v>40</v>
      </c>
      <c r="B109" s="42"/>
      <c r="C109" s="42"/>
      <c r="D109" s="42"/>
      <c r="E109" s="42"/>
      <c r="F109" s="42"/>
      <c r="G109" s="42"/>
      <c r="H109" s="42"/>
      <c r="I109" s="42"/>
      <c r="J109" s="95"/>
      <c r="AF109" s="1"/>
      <c r="AO109" s="105"/>
      <c r="AP109" s="41" t="s">
        <v>40</v>
      </c>
      <c r="AQ109" s="42"/>
      <c r="AR109" s="42"/>
      <c r="AS109" s="42"/>
      <c r="AT109" s="42"/>
      <c r="AU109" s="42"/>
      <c r="AV109" s="42"/>
      <c r="AW109" s="42"/>
      <c r="AX109" s="42"/>
      <c r="AY109" s="95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  <c r="BV109" s="83"/>
      <c r="BW109" s="106"/>
    </row>
    <row r="110" spans="1:75" ht="30" customHeight="1" thickBot="1" x14ac:dyDescent="0.2">
      <c r="A110" s="69" t="s">
        <v>63</v>
      </c>
      <c r="B110" s="70"/>
      <c r="C110" s="43"/>
      <c r="D110" s="44"/>
      <c r="E110" s="44"/>
      <c r="F110" s="44"/>
      <c r="G110" s="44"/>
      <c r="H110" s="44"/>
      <c r="I110" s="44"/>
      <c r="J110" s="101"/>
      <c r="AF110" s="1"/>
      <c r="AJ110" s="38" t="s">
        <v>234</v>
      </c>
      <c r="AO110" s="105"/>
      <c r="AP110" s="69" t="s">
        <v>63</v>
      </c>
      <c r="AQ110" s="70"/>
      <c r="AR110" s="99"/>
      <c r="AS110" s="100"/>
      <c r="AT110" s="100"/>
      <c r="AU110" s="100"/>
      <c r="AV110" s="100"/>
      <c r="AW110" s="100"/>
      <c r="AX110" s="100"/>
      <c r="AY110" s="101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  <c r="BV110" s="83"/>
      <c r="BW110" s="106"/>
    </row>
    <row r="111" spans="1:75" ht="15" customHeight="1" x14ac:dyDescent="0.15">
      <c r="A111" s="143" t="s">
        <v>82</v>
      </c>
      <c r="B111" s="144"/>
      <c r="C111" s="211" t="s">
        <v>42</v>
      </c>
      <c r="D111" s="212"/>
      <c r="E111" s="212"/>
      <c r="F111" s="212"/>
      <c r="G111" s="212"/>
      <c r="H111" s="212"/>
      <c r="I111" s="212"/>
      <c r="J111" s="212"/>
      <c r="K111" s="212"/>
      <c r="L111" s="212"/>
      <c r="M111" s="212"/>
      <c r="N111" s="212"/>
      <c r="O111" s="212"/>
      <c r="P111" s="212"/>
      <c r="Q111" s="212"/>
      <c r="R111" s="213"/>
      <c r="S111" s="331" t="s">
        <v>574</v>
      </c>
      <c r="T111" s="332"/>
      <c r="U111" s="332"/>
      <c r="V111" s="332"/>
      <c r="W111" s="332"/>
      <c r="X111" s="332"/>
      <c r="Y111" s="332"/>
      <c r="Z111" s="332"/>
      <c r="AA111" s="332"/>
      <c r="AB111" s="332"/>
      <c r="AC111" s="332"/>
      <c r="AD111" s="332"/>
      <c r="AE111" s="332"/>
      <c r="AF111" s="332"/>
      <c r="AG111" s="333"/>
      <c r="AO111" s="105"/>
      <c r="AP111" s="147" t="s">
        <v>82</v>
      </c>
      <c r="AQ111" s="148"/>
      <c r="AR111" s="212" t="s">
        <v>42</v>
      </c>
      <c r="AS111" s="212"/>
      <c r="AT111" s="212"/>
      <c r="AU111" s="212"/>
      <c r="AV111" s="212"/>
      <c r="AW111" s="212"/>
      <c r="AX111" s="212"/>
      <c r="AY111" s="212"/>
      <c r="AZ111" s="212"/>
      <c r="BA111" s="212"/>
      <c r="BB111" s="212"/>
      <c r="BC111" s="212"/>
      <c r="BD111" s="212"/>
      <c r="BE111" s="212"/>
      <c r="BF111" s="212"/>
      <c r="BG111" s="212"/>
      <c r="BH111" s="331" t="s">
        <v>574</v>
      </c>
      <c r="BI111" s="332"/>
      <c r="BJ111" s="332"/>
      <c r="BK111" s="332"/>
      <c r="BL111" s="332"/>
      <c r="BM111" s="332"/>
      <c r="BN111" s="332"/>
      <c r="BO111" s="332"/>
      <c r="BP111" s="332"/>
      <c r="BQ111" s="332"/>
      <c r="BR111" s="332"/>
      <c r="BS111" s="332"/>
      <c r="BT111" s="332"/>
      <c r="BU111" s="332"/>
      <c r="BV111" s="333"/>
      <c r="BW111" s="106"/>
    </row>
    <row r="112" spans="1:75" ht="15" customHeight="1" x14ac:dyDescent="0.15">
      <c r="A112" s="145"/>
      <c r="B112" s="146"/>
      <c r="C112" s="214"/>
      <c r="D112" s="215"/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  <c r="R112" s="216"/>
      <c r="S112" s="214"/>
      <c r="T112" s="215"/>
      <c r="U112" s="215"/>
      <c r="V112" s="215"/>
      <c r="W112" s="215"/>
      <c r="X112" s="215"/>
      <c r="Y112" s="215"/>
      <c r="Z112" s="215"/>
      <c r="AA112" s="215"/>
      <c r="AB112" s="215"/>
      <c r="AC112" s="215"/>
      <c r="AD112" s="215"/>
      <c r="AE112" s="215"/>
      <c r="AF112" s="215"/>
      <c r="AG112" s="216"/>
      <c r="AO112" s="105"/>
      <c r="AP112" s="149"/>
      <c r="AQ112" s="150"/>
      <c r="AR112" s="215"/>
      <c r="AS112" s="215"/>
      <c r="AT112" s="215"/>
      <c r="AU112" s="215"/>
      <c r="AV112" s="215"/>
      <c r="AW112" s="215"/>
      <c r="AX112" s="215"/>
      <c r="AY112" s="215"/>
      <c r="AZ112" s="215"/>
      <c r="BA112" s="215"/>
      <c r="BB112" s="215"/>
      <c r="BC112" s="215"/>
      <c r="BD112" s="215"/>
      <c r="BE112" s="215"/>
      <c r="BF112" s="215"/>
      <c r="BG112" s="215"/>
      <c r="BH112" s="214"/>
      <c r="BI112" s="215"/>
      <c r="BJ112" s="215"/>
      <c r="BK112" s="215"/>
      <c r="BL112" s="215"/>
      <c r="BM112" s="215"/>
      <c r="BN112" s="215"/>
      <c r="BO112" s="215"/>
      <c r="BP112" s="215"/>
      <c r="BQ112" s="215"/>
      <c r="BR112" s="215"/>
      <c r="BS112" s="215"/>
      <c r="BT112" s="215"/>
      <c r="BU112" s="215"/>
      <c r="BV112" s="216"/>
      <c r="BW112" s="106"/>
    </row>
    <row r="113" spans="1:75" ht="15" customHeight="1" x14ac:dyDescent="0.15">
      <c r="A113" s="139"/>
      <c r="B113" s="140"/>
      <c r="C113" s="40" t="s">
        <v>18</v>
      </c>
      <c r="D113" s="45"/>
      <c r="E113" s="45"/>
      <c r="F113" s="45"/>
      <c r="G113" s="45"/>
      <c r="H113" s="45"/>
      <c r="I113" s="45"/>
      <c r="J113" s="40"/>
      <c r="K113" s="45"/>
      <c r="L113" s="40"/>
      <c r="M113" s="40"/>
      <c r="N113" s="40"/>
      <c r="O113" s="40"/>
      <c r="P113" s="40"/>
      <c r="Q113" s="40"/>
      <c r="R113" s="40"/>
      <c r="S113" s="79"/>
      <c r="T113" s="40"/>
      <c r="U113" s="47"/>
      <c r="V113" s="40"/>
      <c r="W113" s="46"/>
      <c r="X113" s="46"/>
      <c r="Y113" s="40"/>
      <c r="Z113" s="40"/>
      <c r="AA113" s="46"/>
      <c r="AB113" s="48"/>
      <c r="AC113" s="252"/>
      <c r="AD113" s="253"/>
      <c r="AE113" s="253"/>
      <c r="AF113" s="253"/>
      <c r="AG113" s="71" t="s">
        <v>542</v>
      </c>
      <c r="AH113" s="35" t="str">
        <f t="shared" ref="AH113:AH120" si="3">AI113</f>
        <v/>
      </c>
      <c r="AI113" s="35" t="str">
        <f>IF(A113="","",VLOOKUP(A113,$G$223:$Q$223,11,FALSE))</f>
        <v/>
      </c>
      <c r="AJ113" s="38" t="str">
        <f>$AJ$110</f>
        <v>4</v>
      </c>
      <c r="AK113" s="38" t="s">
        <v>217</v>
      </c>
      <c r="AO113" s="105"/>
      <c r="AP113" s="135" t="s">
        <v>556</v>
      </c>
      <c r="AQ113" s="136" t="s">
        <v>556</v>
      </c>
      <c r="AR113" s="40" t="s">
        <v>18</v>
      </c>
      <c r="AS113" s="45"/>
      <c r="AT113" s="45"/>
      <c r="AU113" s="45"/>
      <c r="AV113" s="45"/>
      <c r="AW113" s="45"/>
      <c r="AX113" s="45"/>
      <c r="AY113" s="40"/>
      <c r="AZ113" s="45"/>
      <c r="BA113" s="40"/>
      <c r="BB113" s="40"/>
      <c r="BC113" s="40"/>
      <c r="BD113" s="40"/>
      <c r="BE113" s="40"/>
      <c r="BF113" s="40"/>
      <c r="BG113" s="40"/>
      <c r="BH113" s="79"/>
      <c r="BI113" s="40"/>
      <c r="BJ113" s="47"/>
      <c r="BK113" s="40"/>
      <c r="BL113" s="46"/>
      <c r="BM113" s="46"/>
      <c r="BN113" s="40"/>
      <c r="BO113" s="40"/>
      <c r="BP113" s="46"/>
      <c r="BQ113" s="48"/>
      <c r="BR113" s="134">
        <v>3</v>
      </c>
      <c r="BS113" s="133"/>
      <c r="BT113" s="133"/>
      <c r="BU113" s="133"/>
      <c r="BV113" s="71" t="s">
        <v>542</v>
      </c>
      <c r="BW113" s="106"/>
    </row>
    <row r="114" spans="1:75" ht="15" customHeight="1" x14ac:dyDescent="0.15">
      <c r="A114" s="139"/>
      <c r="B114" s="140"/>
      <c r="C114" s="40" t="s">
        <v>19</v>
      </c>
      <c r="D114" s="45"/>
      <c r="E114" s="45"/>
      <c r="F114" s="45"/>
      <c r="G114" s="45"/>
      <c r="H114" s="45"/>
      <c r="I114" s="45"/>
      <c r="J114" s="40"/>
      <c r="K114" s="45"/>
      <c r="L114" s="40"/>
      <c r="M114" s="40"/>
      <c r="N114" s="40"/>
      <c r="O114" s="40"/>
      <c r="P114" s="40"/>
      <c r="Q114" s="40"/>
      <c r="R114" s="40"/>
      <c r="S114" s="79"/>
      <c r="T114" s="40"/>
      <c r="U114" s="47"/>
      <c r="V114" s="40"/>
      <c r="W114" s="46"/>
      <c r="X114" s="46"/>
      <c r="Y114" s="40"/>
      <c r="Z114" s="40"/>
      <c r="AA114" s="46"/>
      <c r="AB114" s="48"/>
      <c r="AC114" s="252"/>
      <c r="AD114" s="253"/>
      <c r="AE114" s="253"/>
      <c r="AF114" s="253"/>
      <c r="AG114" s="71" t="s">
        <v>542</v>
      </c>
      <c r="AH114" s="35" t="str">
        <f t="shared" si="3"/>
        <v/>
      </c>
      <c r="AI114" s="35" t="str">
        <f t="shared" ref="AI114:AI120" si="4">IF(A114="","",VLOOKUP(A114,$G$223:$Q$223,11,FALSE))</f>
        <v/>
      </c>
      <c r="AJ114" s="38" t="str">
        <f t="shared" ref="AJ114:AJ120" si="5">$AJ$110</f>
        <v>4</v>
      </c>
      <c r="AK114" s="38" t="s">
        <v>235</v>
      </c>
      <c r="AO114" s="105"/>
      <c r="AP114" s="135"/>
      <c r="AQ114" s="136"/>
      <c r="AR114" s="40" t="s">
        <v>19</v>
      </c>
      <c r="AS114" s="45"/>
      <c r="AT114" s="45"/>
      <c r="AU114" s="45"/>
      <c r="AV114" s="45"/>
      <c r="AW114" s="45"/>
      <c r="AX114" s="45"/>
      <c r="AY114" s="40"/>
      <c r="AZ114" s="45"/>
      <c r="BA114" s="40"/>
      <c r="BB114" s="40"/>
      <c r="BC114" s="40"/>
      <c r="BD114" s="40"/>
      <c r="BE114" s="40"/>
      <c r="BF114" s="40"/>
      <c r="BG114" s="40"/>
      <c r="BH114" s="79"/>
      <c r="BI114" s="40"/>
      <c r="BJ114" s="47"/>
      <c r="BK114" s="40"/>
      <c r="BL114" s="46"/>
      <c r="BM114" s="46"/>
      <c r="BN114" s="40"/>
      <c r="BO114" s="40"/>
      <c r="BP114" s="46"/>
      <c r="BQ114" s="48"/>
      <c r="BR114" s="134"/>
      <c r="BS114" s="133"/>
      <c r="BT114" s="133"/>
      <c r="BU114" s="133"/>
      <c r="BV114" s="71" t="s">
        <v>542</v>
      </c>
      <c r="BW114" s="106"/>
    </row>
    <row r="115" spans="1:75" ht="15" customHeight="1" x14ac:dyDescent="0.15">
      <c r="A115" s="139"/>
      <c r="B115" s="140"/>
      <c r="C115" s="40" t="s">
        <v>20</v>
      </c>
      <c r="D115" s="45"/>
      <c r="E115" s="45"/>
      <c r="F115" s="45"/>
      <c r="G115" s="45"/>
      <c r="H115" s="45"/>
      <c r="I115" s="45"/>
      <c r="J115" s="40"/>
      <c r="K115" s="45"/>
      <c r="L115" s="40"/>
      <c r="M115" s="40"/>
      <c r="N115" s="40"/>
      <c r="O115" s="40"/>
      <c r="P115" s="40"/>
      <c r="Q115" s="40"/>
      <c r="R115" s="40"/>
      <c r="S115" s="79"/>
      <c r="T115" s="40"/>
      <c r="U115" s="47"/>
      <c r="V115" s="40"/>
      <c r="W115" s="46"/>
      <c r="X115" s="46"/>
      <c r="Y115" s="40"/>
      <c r="Z115" s="40"/>
      <c r="AA115" s="46"/>
      <c r="AB115" s="48"/>
      <c r="AC115" s="252"/>
      <c r="AD115" s="253"/>
      <c r="AE115" s="253"/>
      <c r="AF115" s="253"/>
      <c r="AG115" s="71" t="s">
        <v>542</v>
      </c>
      <c r="AH115" s="35" t="str">
        <f t="shared" si="3"/>
        <v/>
      </c>
      <c r="AI115" s="35" t="str">
        <f t="shared" si="4"/>
        <v/>
      </c>
      <c r="AJ115" s="38" t="str">
        <f t="shared" si="5"/>
        <v>4</v>
      </c>
      <c r="AK115" s="38" t="s">
        <v>214</v>
      </c>
      <c r="AO115" s="105"/>
      <c r="AP115" s="135"/>
      <c r="AQ115" s="136"/>
      <c r="AR115" s="40" t="s">
        <v>20</v>
      </c>
      <c r="AS115" s="45"/>
      <c r="AT115" s="45"/>
      <c r="AU115" s="45"/>
      <c r="AV115" s="45"/>
      <c r="AW115" s="45"/>
      <c r="AX115" s="45"/>
      <c r="AY115" s="40"/>
      <c r="AZ115" s="45"/>
      <c r="BA115" s="40"/>
      <c r="BB115" s="40"/>
      <c r="BC115" s="40"/>
      <c r="BD115" s="40"/>
      <c r="BE115" s="40"/>
      <c r="BF115" s="40"/>
      <c r="BG115" s="40"/>
      <c r="BH115" s="79"/>
      <c r="BI115" s="40"/>
      <c r="BJ115" s="47"/>
      <c r="BK115" s="40"/>
      <c r="BL115" s="46"/>
      <c r="BM115" s="46"/>
      <c r="BN115" s="40"/>
      <c r="BO115" s="40"/>
      <c r="BP115" s="46"/>
      <c r="BQ115" s="48"/>
      <c r="BR115" s="134"/>
      <c r="BS115" s="133"/>
      <c r="BT115" s="133"/>
      <c r="BU115" s="133"/>
      <c r="BV115" s="71" t="s">
        <v>542</v>
      </c>
      <c r="BW115" s="106"/>
    </row>
    <row r="116" spans="1:75" ht="15" customHeight="1" x14ac:dyDescent="0.15">
      <c r="A116" s="139"/>
      <c r="B116" s="140"/>
      <c r="C116" s="40" t="s">
        <v>21</v>
      </c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80"/>
      <c r="T116" s="40"/>
      <c r="U116" s="40"/>
      <c r="V116" s="40"/>
      <c r="W116" s="40"/>
      <c r="X116" s="40"/>
      <c r="Y116" s="40"/>
      <c r="Z116" s="40"/>
      <c r="AA116" s="40"/>
      <c r="AB116" s="49"/>
      <c r="AC116" s="252"/>
      <c r="AD116" s="253"/>
      <c r="AE116" s="253"/>
      <c r="AF116" s="253"/>
      <c r="AG116" s="71" t="s">
        <v>542</v>
      </c>
      <c r="AH116" s="35" t="str">
        <f t="shared" si="3"/>
        <v/>
      </c>
      <c r="AI116" s="35" t="str">
        <f t="shared" si="4"/>
        <v/>
      </c>
      <c r="AJ116" s="38" t="str">
        <f t="shared" si="5"/>
        <v>4</v>
      </c>
      <c r="AK116" s="38" t="s">
        <v>225</v>
      </c>
      <c r="AO116" s="105"/>
      <c r="AP116" s="135"/>
      <c r="AQ116" s="136"/>
      <c r="AR116" s="40" t="s">
        <v>21</v>
      </c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80"/>
      <c r="BI116" s="40"/>
      <c r="BJ116" s="40"/>
      <c r="BK116" s="40"/>
      <c r="BL116" s="40"/>
      <c r="BM116" s="40"/>
      <c r="BN116" s="40"/>
      <c r="BO116" s="40"/>
      <c r="BP116" s="40"/>
      <c r="BQ116" s="49"/>
      <c r="BR116" s="134"/>
      <c r="BS116" s="133"/>
      <c r="BT116" s="133"/>
      <c r="BU116" s="133"/>
      <c r="BV116" s="71" t="s">
        <v>542</v>
      </c>
      <c r="BW116" s="106"/>
    </row>
    <row r="117" spans="1:75" ht="15" customHeight="1" x14ac:dyDescent="0.15">
      <c r="A117" s="139"/>
      <c r="B117" s="140"/>
      <c r="C117" s="40" t="s">
        <v>22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80"/>
      <c r="T117" s="40"/>
      <c r="U117" s="40"/>
      <c r="V117" s="40"/>
      <c r="W117" s="40"/>
      <c r="X117" s="40"/>
      <c r="Y117" s="40"/>
      <c r="Z117" s="40"/>
      <c r="AA117" s="40"/>
      <c r="AB117" s="49"/>
      <c r="AC117" s="252"/>
      <c r="AD117" s="253"/>
      <c r="AE117" s="253"/>
      <c r="AF117" s="253"/>
      <c r="AG117" s="71" t="s">
        <v>542</v>
      </c>
      <c r="AH117" s="35" t="str">
        <f t="shared" si="3"/>
        <v/>
      </c>
      <c r="AI117" s="35" t="str">
        <f t="shared" si="4"/>
        <v/>
      </c>
      <c r="AJ117" s="38" t="str">
        <f t="shared" si="5"/>
        <v>4</v>
      </c>
      <c r="AK117" s="38" t="s">
        <v>226</v>
      </c>
      <c r="AO117" s="105"/>
      <c r="AP117" s="135"/>
      <c r="AQ117" s="136"/>
      <c r="AR117" s="40" t="s">
        <v>22</v>
      </c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80"/>
      <c r="BI117" s="40"/>
      <c r="BJ117" s="40"/>
      <c r="BK117" s="40"/>
      <c r="BL117" s="40"/>
      <c r="BM117" s="40"/>
      <c r="BN117" s="40"/>
      <c r="BO117" s="40"/>
      <c r="BP117" s="40"/>
      <c r="BQ117" s="49"/>
      <c r="BR117" s="134"/>
      <c r="BS117" s="133"/>
      <c r="BT117" s="133"/>
      <c r="BU117" s="133"/>
      <c r="BV117" s="71" t="s">
        <v>542</v>
      </c>
      <c r="BW117" s="106"/>
    </row>
    <row r="118" spans="1:75" ht="15" customHeight="1" x14ac:dyDescent="0.15">
      <c r="A118" s="139"/>
      <c r="B118" s="140"/>
      <c r="C118" s="40" t="s">
        <v>23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80"/>
      <c r="T118" s="40"/>
      <c r="U118" s="40"/>
      <c r="V118" s="40"/>
      <c r="W118" s="40"/>
      <c r="X118" s="40"/>
      <c r="Y118" s="40"/>
      <c r="Z118" s="40"/>
      <c r="AA118" s="40"/>
      <c r="AB118" s="49"/>
      <c r="AC118" s="252"/>
      <c r="AD118" s="253"/>
      <c r="AE118" s="253"/>
      <c r="AF118" s="253"/>
      <c r="AG118" s="71" t="s">
        <v>542</v>
      </c>
      <c r="AH118" s="35" t="str">
        <f t="shared" si="3"/>
        <v/>
      </c>
      <c r="AI118" s="35" t="str">
        <f t="shared" si="4"/>
        <v/>
      </c>
      <c r="AJ118" s="38" t="str">
        <f t="shared" si="5"/>
        <v>4</v>
      </c>
      <c r="AK118" s="38" t="s">
        <v>227</v>
      </c>
      <c r="AO118" s="105"/>
      <c r="AP118" s="135"/>
      <c r="AQ118" s="136"/>
      <c r="AR118" s="40" t="s">
        <v>23</v>
      </c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80"/>
      <c r="BI118" s="40"/>
      <c r="BJ118" s="40"/>
      <c r="BK118" s="40"/>
      <c r="BL118" s="40"/>
      <c r="BM118" s="40"/>
      <c r="BN118" s="40"/>
      <c r="BO118" s="40"/>
      <c r="BP118" s="40"/>
      <c r="BQ118" s="49"/>
      <c r="BR118" s="134"/>
      <c r="BS118" s="133"/>
      <c r="BT118" s="133"/>
      <c r="BU118" s="133"/>
      <c r="BV118" s="71" t="s">
        <v>542</v>
      </c>
      <c r="BW118" s="106"/>
    </row>
    <row r="119" spans="1:75" ht="15" customHeight="1" x14ac:dyDescent="0.15">
      <c r="A119" s="139"/>
      <c r="B119" s="140"/>
      <c r="C119" s="40" t="s">
        <v>24</v>
      </c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80"/>
      <c r="T119" s="40"/>
      <c r="U119" s="40"/>
      <c r="V119" s="40"/>
      <c r="W119" s="40"/>
      <c r="X119" s="40"/>
      <c r="Y119" s="40"/>
      <c r="Z119" s="40"/>
      <c r="AA119" s="40"/>
      <c r="AB119" s="49"/>
      <c r="AC119" s="252"/>
      <c r="AD119" s="253"/>
      <c r="AE119" s="253"/>
      <c r="AF119" s="253"/>
      <c r="AG119" s="71" t="s">
        <v>542</v>
      </c>
      <c r="AH119" s="35" t="str">
        <f t="shared" si="3"/>
        <v/>
      </c>
      <c r="AI119" s="35" t="str">
        <f t="shared" si="4"/>
        <v/>
      </c>
      <c r="AJ119" s="38" t="str">
        <f t="shared" si="5"/>
        <v>4</v>
      </c>
      <c r="AK119" s="38" t="s">
        <v>228</v>
      </c>
      <c r="AO119" s="105"/>
      <c r="AP119" s="135"/>
      <c r="AQ119" s="136"/>
      <c r="AR119" s="40" t="s">
        <v>24</v>
      </c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80"/>
      <c r="BI119" s="40"/>
      <c r="BJ119" s="40"/>
      <c r="BK119" s="40"/>
      <c r="BL119" s="40"/>
      <c r="BM119" s="40"/>
      <c r="BN119" s="40"/>
      <c r="BO119" s="40"/>
      <c r="BP119" s="40"/>
      <c r="BQ119" s="49"/>
      <c r="BR119" s="134"/>
      <c r="BS119" s="133"/>
      <c r="BT119" s="133"/>
      <c r="BU119" s="133"/>
      <c r="BV119" s="71" t="s">
        <v>542</v>
      </c>
      <c r="BW119" s="106"/>
    </row>
    <row r="120" spans="1:75" ht="15" customHeight="1" thickBot="1" x14ac:dyDescent="0.2">
      <c r="A120" s="141"/>
      <c r="B120" s="142"/>
      <c r="C120" s="40" t="s">
        <v>97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81"/>
      <c r="T120" s="75"/>
      <c r="U120" s="75"/>
      <c r="V120" s="75"/>
      <c r="W120" s="75"/>
      <c r="X120" s="75"/>
      <c r="Y120" s="75"/>
      <c r="Z120" s="75"/>
      <c r="AA120" s="75"/>
      <c r="AB120" s="82"/>
      <c r="AC120" s="254"/>
      <c r="AD120" s="255"/>
      <c r="AE120" s="255"/>
      <c r="AF120" s="255"/>
      <c r="AG120" s="73" t="s">
        <v>542</v>
      </c>
      <c r="AH120" s="35" t="str">
        <f t="shared" si="3"/>
        <v/>
      </c>
      <c r="AI120" s="35" t="str">
        <f t="shared" si="4"/>
        <v/>
      </c>
      <c r="AJ120" s="38" t="str">
        <f t="shared" si="5"/>
        <v>4</v>
      </c>
      <c r="AK120" s="38" t="s">
        <v>229</v>
      </c>
      <c r="AO120" s="105"/>
      <c r="AP120" s="137"/>
      <c r="AQ120" s="138"/>
      <c r="AR120" s="40" t="s">
        <v>97</v>
      </c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81"/>
      <c r="BI120" s="75"/>
      <c r="BJ120" s="75"/>
      <c r="BK120" s="75"/>
      <c r="BL120" s="75"/>
      <c r="BM120" s="75"/>
      <c r="BN120" s="75"/>
      <c r="BO120" s="75"/>
      <c r="BP120" s="75"/>
      <c r="BQ120" s="82"/>
      <c r="BR120" s="180"/>
      <c r="BS120" s="181"/>
      <c r="BT120" s="181"/>
      <c r="BU120" s="181"/>
      <c r="BV120" s="73" t="s">
        <v>542</v>
      </c>
      <c r="BW120" s="106"/>
    </row>
    <row r="121" spans="1:75" ht="15" customHeight="1" x14ac:dyDescent="0.15">
      <c r="AO121" s="105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6"/>
      <c r="BV121" s="83"/>
      <c r="BW121" s="106"/>
    </row>
    <row r="122" spans="1:75" ht="15" customHeight="1" x14ac:dyDescent="0.15">
      <c r="A122" s="1" t="s">
        <v>58</v>
      </c>
      <c r="AF122" s="1"/>
      <c r="AO122" s="105"/>
      <c r="AP122" s="83" t="s">
        <v>58</v>
      </c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  <c r="BV122" s="83"/>
      <c r="BW122" s="106"/>
    </row>
    <row r="123" spans="1:75" ht="15" customHeight="1" thickBot="1" x14ac:dyDescent="0.2">
      <c r="A123" s="1" t="s">
        <v>59</v>
      </c>
      <c r="Z123" s="6"/>
      <c r="AF123" s="1"/>
      <c r="AO123" s="105"/>
      <c r="AP123" s="83" t="s">
        <v>59</v>
      </c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  <c r="BF123" s="83"/>
      <c r="BG123" s="83"/>
      <c r="BH123" s="83"/>
      <c r="BI123" s="83"/>
      <c r="BJ123" s="83"/>
      <c r="BK123" s="83"/>
      <c r="BL123" s="83"/>
      <c r="BM123" s="83"/>
      <c r="BN123" s="83"/>
      <c r="BO123" s="87"/>
      <c r="BP123" s="83"/>
      <c r="BQ123" s="83"/>
      <c r="BR123" s="83"/>
      <c r="BS123" s="83"/>
      <c r="BT123" s="83"/>
      <c r="BU123" s="83"/>
      <c r="BV123" s="83"/>
      <c r="BW123" s="106"/>
    </row>
    <row r="124" spans="1:75" ht="15" customHeight="1" x14ac:dyDescent="0.15">
      <c r="Z124" s="6"/>
      <c r="AF124" s="1"/>
      <c r="AO124" s="112"/>
      <c r="AP124" s="112"/>
      <c r="AQ124" s="112"/>
      <c r="AR124" s="112"/>
      <c r="AS124" s="112"/>
      <c r="AT124" s="112"/>
      <c r="AU124" s="112"/>
      <c r="AV124" s="112"/>
      <c r="AW124" s="112"/>
      <c r="AX124" s="112"/>
      <c r="AY124" s="112"/>
      <c r="AZ124" s="112"/>
      <c r="BA124" s="112"/>
      <c r="BB124" s="112"/>
      <c r="BC124" s="112"/>
      <c r="BD124" s="112"/>
      <c r="BE124" s="112"/>
      <c r="BF124" s="112"/>
      <c r="BG124" s="112"/>
      <c r="BH124" s="112"/>
      <c r="BI124" s="112"/>
      <c r="BJ124" s="112"/>
      <c r="BK124" s="112"/>
      <c r="BL124" s="112"/>
      <c r="BM124" s="112"/>
      <c r="BN124" s="112"/>
      <c r="BO124" s="112"/>
      <c r="BP124" s="112"/>
      <c r="BQ124" s="112"/>
      <c r="BR124" s="112"/>
      <c r="BS124" s="112"/>
      <c r="BT124" s="112"/>
      <c r="BU124" s="112"/>
      <c r="BV124" s="112"/>
      <c r="BW124" s="112"/>
    </row>
    <row r="125" spans="1:75" ht="15" customHeight="1" x14ac:dyDescent="0.15">
      <c r="Z125" s="6"/>
      <c r="AF125" s="1"/>
    </row>
    <row r="126" spans="1:75" ht="15" customHeight="1" x14ac:dyDescent="0.15">
      <c r="Z126" s="6"/>
      <c r="AF126" s="1"/>
    </row>
    <row r="127" spans="1:75" ht="15" customHeight="1" x14ac:dyDescent="0.15">
      <c r="Z127" s="6"/>
      <c r="AF127" s="1"/>
    </row>
    <row r="200" spans="1:32" hidden="1" x14ac:dyDescent="0.15">
      <c r="A200" s="35" t="s">
        <v>557</v>
      </c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</row>
    <row r="201" spans="1:32" hidden="1" x14ac:dyDescent="0.15">
      <c r="A201" s="35" t="s">
        <v>64</v>
      </c>
      <c r="B201" s="35"/>
      <c r="C201" s="35"/>
      <c r="D201" s="35"/>
      <c r="E201" s="35"/>
      <c r="F201" s="35">
        <v>1</v>
      </c>
      <c r="G201" s="35" t="s">
        <v>65</v>
      </c>
      <c r="H201" s="35"/>
      <c r="I201" s="35"/>
      <c r="J201" s="35"/>
      <c r="K201" s="35"/>
      <c r="L201" s="35"/>
      <c r="M201" s="35"/>
      <c r="N201" s="35"/>
      <c r="O201" s="35"/>
      <c r="P201" s="35"/>
      <c r="Q201" s="35">
        <v>1</v>
      </c>
      <c r="R201" s="35"/>
      <c r="S201" s="35"/>
      <c r="T201" s="35"/>
      <c r="U201" s="35"/>
      <c r="AF201" s="1"/>
    </row>
    <row r="202" spans="1:32" hidden="1" x14ac:dyDescent="0.15">
      <c r="A202" s="35"/>
      <c r="B202" s="35"/>
      <c r="C202" s="35"/>
      <c r="D202" s="35"/>
      <c r="E202" s="35"/>
      <c r="F202" s="35">
        <v>2</v>
      </c>
      <c r="G202" s="35" t="s">
        <v>611</v>
      </c>
      <c r="H202" s="35"/>
      <c r="I202" s="35"/>
      <c r="J202" s="35"/>
      <c r="K202" s="35"/>
      <c r="L202" s="35"/>
      <c r="M202" s="35"/>
      <c r="N202" s="35"/>
      <c r="O202" s="35"/>
      <c r="P202" s="35"/>
      <c r="Q202" s="35">
        <v>2</v>
      </c>
      <c r="R202" s="35"/>
      <c r="S202" s="35"/>
      <c r="T202" s="35"/>
      <c r="U202" s="35"/>
      <c r="AF202" s="1"/>
    </row>
    <row r="203" spans="1:32" hidden="1" x14ac:dyDescent="0.15">
      <c r="A203" s="35"/>
      <c r="B203" s="35"/>
      <c r="C203" s="35"/>
      <c r="D203" s="35"/>
      <c r="E203" s="35"/>
      <c r="F203" s="35" t="s">
        <v>66</v>
      </c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AF203" s="1"/>
    </row>
    <row r="204" spans="1:32" hidden="1" x14ac:dyDescent="0.1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AF204" s="1"/>
    </row>
    <row r="205" spans="1:32" hidden="1" x14ac:dyDescent="0.15">
      <c r="A205" s="35" t="s">
        <v>67</v>
      </c>
      <c r="B205" s="35"/>
      <c r="C205" s="35"/>
      <c r="D205" s="35"/>
      <c r="E205" s="35"/>
      <c r="F205" s="35">
        <v>1</v>
      </c>
      <c r="G205" s="35" t="s">
        <v>68</v>
      </c>
      <c r="H205" s="35"/>
      <c r="I205" s="35"/>
      <c r="J205" s="35"/>
      <c r="K205" s="35"/>
      <c r="L205" s="35"/>
      <c r="M205" s="35"/>
      <c r="N205" s="35"/>
      <c r="O205" s="35"/>
      <c r="P205" s="35"/>
      <c r="Q205" s="35">
        <v>1</v>
      </c>
      <c r="R205" s="35"/>
      <c r="S205" s="35"/>
      <c r="T205" s="35"/>
      <c r="U205" s="35"/>
      <c r="AF205" s="1"/>
    </row>
    <row r="206" spans="1:32" hidden="1" x14ac:dyDescent="0.15">
      <c r="A206" s="35"/>
      <c r="B206" s="35"/>
      <c r="C206" s="35"/>
      <c r="D206" s="35"/>
      <c r="E206" s="35"/>
      <c r="F206" s="35">
        <v>2</v>
      </c>
      <c r="G206" s="35" t="s">
        <v>69</v>
      </c>
      <c r="H206" s="35"/>
      <c r="I206" s="35"/>
      <c r="J206" s="35"/>
      <c r="K206" s="35"/>
      <c r="L206" s="35"/>
      <c r="M206" s="35"/>
      <c r="N206" s="35"/>
      <c r="O206" s="35"/>
      <c r="P206" s="35"/>
      <c r="Q206" s="35">
        <v>2</v>
      </c>
      <c r="R206" s="35"/>
      <c r="S206" s="35"/>
      <c r="T206" s="35"/>
      <c r="U206" s="35"/>
      <c r="AF206" s="1"/>
    </row>
    <row r="207" spans="1:32" hidden="1" x14ac:dyDescent="0.15">
      <c r="A207" s="35"/>
      <c r="B207" s="35"/>
      <c r="C207" s="35"/>
      <c r="D207" s="35"/>
      <c r="E207" s="35"/>
      <c r="F207" s="35">
        <v>3</v>
      </c>
      <c r="G207" s="35" t="s">
        <v>70</v>
      </c>
      <c r="H207" s="35"/>
      <c r="I207" s="35"/>
      <c r="J207" s="35"/>
      <c r="K207" s="35"/>
      <c r="L207" s="35"/>
      <c r="M207" s="35"/>
      <c r="N207" s="35"/>
      <c r="O207" s="35"/>
      <c r="P207" s="35"/>
      <c r="Q207" s="35">
        <v>3</v>
      </c>
      <c r="R207" s="35"/>
      <c r="S207" s="35"/>
      <c r="T207" s="35"/>
      <c r="U207" s="35"/>
      <c r="AF207" s="1"/>
    </row>
    <row r="208" spans="1:32" hidden="1" x14ac:dyDescent="0.15">
      <c r="A208" s="35"/>
      <c r="B208" s="35"/>
      <c r="C208" s="35"/>
      <c r="D208" s="35"/>
      <c r="E208" s="35"/>
      <c r="F208" s="35">
        <v>4</v>
      </c>
      <c r="G208" s="35" t="s">
        <v>593</v>
      </c>
      <c r="H208" s="35"/>
      <c r="I208" s="35"/>
      <c r="J208" s="35"/>
      <c r="K208" s="35"/>
      <c r="L208" s="35"/>
      <c r="M208" s="35"/>
      <c r="N208" s="35"/>
      <c r="O208" s="35"/>
      <c r="P208" s="35"/>
      <c r="Q208" s="35">
        <v>5</v>
      </c>
      <c r="R208" s="35"/>
      <c r="S208" s="35"/>
      <c r="T208" s="35"/>
      <c r="U208" s="35"/>
      <c r="AF208" s="1"/>
    </row>
    <row r="209" spans="1:37" hidden="1" x14ac:dyDescent="0.1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AF209" s="1"/>
    </row>
    <row r="210" spans="1:37" hidden="1" x14ac:dyDescent="0.1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AF210" s="1"/>
    </row>
    <row r="211" spans="1:37" hidden="1" x14ac:dyDescent="0.1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AF211" s="1"/>
    </row>
    <row r="212" spans="1:37" hidden="1" x14ac:dyDescent="0.15">
      <c r="A212" s="35" t="s">
        <v>83</v>
      </c>
      <c r="B212" s="35"/>
      <c r="C212" s="35"/>
      <c r="D212" s="35"/>
      <c r="E212" s="35"/>
      <c r="F212" s="35">
        <v>1</v>
      </c>
      <c r="G212" s="38" t="s">
        <v>84</v>
      </c>
      <c r="H212" s="35"/>
      <c r="I212" s="35"/>
      <c r="J212" s="35"/>
      <c r="K212" s="35"/>
      <c r="L212" s="35"/>
      <c r="M212" s="35"/>
      <c r="N212" s="35"/>
      <c r="O212" s="35"/>
      <c r="P212" s="35"/>
      <c r="Q212" s="35">
        <v>1</v>
      </c>
      <c r="R212" s="35"/>
      <c r="S212" s="35" t="s">
        <v>586</v>
      </c>
      <c r="T212" s="35"/>
      <c r="U212" s="35"/>
      <c r="AF212" s="1"/>
      <c r="AK212" s="1"/>
    </row>
    <row r="213" spans="1:37" hidden="1" x14ac:dyDescent="0.15">
      <c r="A213" s="35"/>
      <c r="B213" s="35"/>
      <c r="C213" s="35"/>
      <c r="D213" s="35"/>
      <c r="E213" s="35"/>
      <c r="F213" s="35">
        <v>2</v>
      </c>
      <c r="G213" s="38" t="s">
        <v>85</v>
      </c>
      <c r="H213" s="35"/>
      <c r="I213" s="35"/>
      <c r="J213" s="35"/>
      <c r="K213" s="35"/>
      <c r="L213" s="35"/>
      <c r="M213" s="35"/>
      <c r="N213" s="35"/>
      <c r="O213" s="35"/>
      <c r="P213" s="35"/>
      <c r="Q213" s="35">
        <v>2</v>
      </c>
      <c r="R213" s="35"/>
      <c r="S213" s="35" t="s">
        <v>586</v>
      </c>
      <c r="T213" s="35"/>
      <c r="U213" s="35"/>
      <c r="AF213" s="1"/>
      <c r="AK213" s="1"/>
    </row>
    <row r="214" spans="1:37" hidden="1" x14ac:dyDescent="0.15">
      <c r="A214" s="35"/>
      <c r="B214" s="35"/>
      <c r="C214" s="35"/>
      <c r="D214" s="35"/>
      <c r="E214" s="35"/>
      <c r="F214" s="35">
        <v>3</v>
      </c>
      <c r="G214" s="38" t="s">
        <v>86</v>
      </c>
      <c r="H214" s="35"/>
      <c r="I214" s="35"/>
      <c r="J214" s="35"/>
      <c r="K214" s="35"/>
      <c r="L214" s="35"/>
      <c r="M214" s="35"/>
      <c r="N214" s="35"/>
      <c r="O214" s="35"/>
      <c r="P214" s="35"/>
      <c r="Q214" s="35">
        <v>3</v>
      </c>
      <c r="R214" s="35"/>
      <c r="S214" s="35" t="s">
        <v>587</v>
      </c>
      <c r="T214" s="35"/>
      <c r="U214" s="35"/>
      <c r="AF214" s="1"/>
      <c r="AK214" s="1"/>
    </row>
    <row r="215" spans="1:37" hidden="1" x14ac:dyDescent="0.15">
      <c r="A215" s="35"/>
      <c r="B215" s="35"/>
      <c r="C215" s="35"/>
      <c r="D215" s="35"/>
      <c r="E215" s="35"/>
      <c r="F215" s="35">
        <v>4</v>
      </c>
      <c r="G215" s="38" t="s">
        <v>87</v>
      </c>
      <c r="H215" s="35"/>
      <c r="I215" s="35"/>
      <c r="J215" s="35"/>
      <c r="K215" s="35"/>
      <c r="L215" s="35"/>
      <c r="M215" s="35"/>
      <c r="N215" s="35"/>
      <c r="O215" s="35"/>
      <c r="P215" s="35"/>
      <c r="Q215" s="35">
        <v>4</v>
      </c>
      <c r="R215" s="35"/>
      <c r="S215" s="35" t="s">
        <v>587</v>
      </c>
      <c r="T215" s="35"/>
      <c r="U215" s="35"/>
      <c r="AF215" s="1"/>
      <c r="AK215" s="1"/>
    </row>
    <row r="216" spans="1:37" hidden="1" x14ac:dyDescent="0.15">
      <c r="A216" s="35"/>
      <c r="B216" s="35"/>
      <c r="C216" s="35"/>
      <c r="D216" s="35"/>
      <c r="E216" s="35"/>
      <c r="F216" s="35">
        <v>5</v>
      </c>
      <c r="G216" s="38" t="s">
        <v>88</v>
      </c>
      <c r="H216" s="35"/>
      <c r="I216" s="35"/>
      <c r="J216" s="35"/>
      <c r="K216" s="35"/>
      <c r="L216" s="35"/>
      <c r="M216" s="35"/>
      <c r="N216" s="35"/>
      <c r="O216" s="35"/>
      <c r="P216" s="35"/>
      <c r="Q216" s="35">
        <v>5</v>
      </c>
      <c r="R216" s="35"/>
      <c r="S216" s="35" t="s">
        <v>588</v>
      </c>
      <c r="T216" s="35"/>
      <c r="U216" s="35"/>
      <c r="AF216" s="1"/>
      <c r="AK216" s="1"/>
    </row>
    <row r="217" spans="1:37" hidden="1" x14ac:dyDescent="0.15">
      <c r="A217" s="35"/>
      <c r="B217" s="35"/>
      <c r="C217" s="35"/>
      <c r="D217" s="35"/>
      <c r="E217" s="35"/>
      <c r="F217" s="35">
        <v>6</v>
      </c>
      <c r="G217" s="38" t="s">
        <v>89</v>
      </c>
      <c r="H217" s="35"/>
      <c r="I217" s="35"/>
      <c r="J217" s="35"/>
      <c r="K217" s="35"/>
      <c r="L217" s="35"/>
      <c r="M217" s="35"/>
      <c r="N217" s="35"/>
      <c r="O217" s="35"/>
      <c r="P217" s="35"/>
      <c r="Q217" s="35">
        <v>6</v>
      </c>
      <c r="R217" s="35"/>
      <c r="S217" s="35" t="s">
        <v>588</v>
      </c>
      <c r="T217" s="35"/>
      <c r="U217" s="35"/>
      <c r="AF217" s="1"/>
      <c r="AK217" s="1"/>
    </row>
    <row r="218" spans="1:37" hidden="1" x14ac:dyDescent="0.15">
      <c r="A218" s="35"/>
      <c r="B218" s="35"/>
      <c r="C218" s="35"/>
      <c r="D218" s="35"/>
      <c r="E218" s="35"/>
      <c r="F218" s="35">
        <v>7</v>
      </c>
      <c r="G218" s="38" t="s">
        <v>90</v>
      </c>
      <c r="H218" s="35"/>
      <c r="I218" s="35"/>
      <c r="J218" s="35"/>
      <c r="K218" s="35"/>
      <c r="L218" s="35"/>
      <c r="M218" s="35"/>
      <c r="N218" s="35"/>
      <c r="O218" s="35"/>
      <c r="P218" s="35"/>
      <c r="Q218" s="35">
        <v>7</v>
      </c>
      <c r="R218" s="35"/>
      <c r="S218" s="35" t="s">
        <v>589</v>
      </c>
      <c r="T218" s="35"/>
      <c r="U218" s="35"/>
      <c r="AF218" s="1"/>
      <c r="AK218" s="1"/>
    </row>
    <row r="219" spans="1:37" hidden="1" x14ac:dyDescent="0.15">
      <c r="A219" s="35"/>
      <c r="B219" s="35"/>
      <c r="C219" s="35"/>
      <c r="D219" s="35"/>
      <c r="E219" s="35"/>
      <c r="F219" s="35">
        <v>8</v>
      </c>
      <c r="G219" s="35" t="s">
        <v>91</v>
      </c>
      <c r="H219" s="35"/>
      <c r="I219" s="35"/>
      <c r="J219" s="35"/>
      <c r="K219" s="35"/>
      <c r="L219" s="35"/>
      <c r="M219" s="35"/>
      <c r="N219" s="35"/>
      <c r="O219" s="35"/>
      <c r="P219" s="35"/>
      <c r="Q219" s="35">
        <v>8</v>
      </c>
      <c r="R219" s="35"/>
      <c r="S219" s="35" t="s">
        <v>589</v>
      </c>
      <c r="T219" s="35"/>
      <c r="U219" s="35"/>
      <c r="AF219" s="1"/>
      <c r="AK219" s="1"/>
    </row>
    <row r="220" spans="1:37" hidden="1" x14ac:dyDescent="0.15">
      <c r="A220" s="35"/>
      <c r="B220" s="35"/>
      <c r="C220" s="35"/>
      <c r="D220" s="35"/>
      <c r="E220" s="35"/>
      <c r="F220" s="35">
        <v>9</v>
      </c>
      <c r="G220" s="35" t="s">
        <v>92</v>
      </c>
      <c r="H220" s="35"/>
      <c r="I220" s="35"/>
      <c r="J220" s="35"/>
      <c r="K220" s="35"/>
      <c r="L220" s="35"/>
      <c r="M220" s="35"/>
      <c r="N220" s="35"/>
      <c r="O220" s="35"/>
      <c r="P220" s="35"/>
      <c r="Q220" s="35">
        <v>99</v>
      </c>
      <c r="R220" s="35"/>
      <c r="S220" s="35"/>
      <c r="T220" s="35"/>
      <c r="U220" s="35"/>
      <c r="AF220" s="1"/>
      <c r="AK220" s="1"/>
    </row>
    <row r="221" spans="1:37" hidden="1" x14ac:dyDescent="0.1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8"/>
      <c r="R221" s="35"/>
      <c r="S221" s="35"/>
      <c r="T221" s="35"/>
      <c r="U221" s="35"/>
    </row>
    <row r="222" spans="1:37" hidden="1" x14ac:dyDescent="0.1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8"/>
      <c r="R222" s="35"/>
      <c r="S222" s="35"/>
      <c r="T222" s="35"/>
      <c r="U222" s="35"/>
    </row>
    <row r="223" spans="1:37" hidden="1" x14ac:dyDescent="0.15">
      <c r="A223" s="35" t="s">
        <v>46</v>
      </c>
      <c r="B223" s="35"/>
      <c r="C223" s="35"/>
      <c r="D223" s="35"/>
      <c r="E223" s="35"/>
      <c r="F223" s="35">
        <v>1</v>
      </c>
      <c r="G223" s="35" t="s">
        <v>57</v>
      </c>
      <c r="H223" s="35"/>
      <c r="I223" s="35"/>
      <c r="J223" s="35"/>
      <c r="K223" s="35"/>
      <c r="L223" s="35"/>
      <c r="M223" s="35"/>
      <c r="N223" s="35"/>
      <c r="O223" s="35"/>
      <c r="P223" s="35"/>
      <c r="Q223" s="35">
        <v>1</v>
      </c>
      <c r="R223" s="35"/>
      <c r="S223" s="35"/>
      <c r="T223" s="35"/>
      <c r="U223" s="35"/>
    </row>
    <row r="224" spans="1:37" hidden="1" x14ac:dyDescent="0.1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8"/>
      <c r="R224" s="35"/>
      <c r="S224" s="35"/>
      <c r="T224" s="35"/>
      <c r="U224" s="35"/>
    </row>
    <row r="225" spans="1:21" hidden="1" x14ac:dyDescent="0.1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8"/>
      <c r="R225" s="35"/>
      <c r="S225" s="35"/>
      <c r="T225" s="35"/>
      <c r="U225" s="35"/>
    </row>
    <row r="226" spans="1:21" hidden="1" x14ac:dyDescent="0.15">
      <c r="A226" s="35" t="s">
        <v>564</v>
      </c>
      <c r="B226" s="35"/>
      <c r="C226" s="35"/>
      <c r="D226" s="35"/>
      <c r="E226" s="35"/>
      <c r="F226" s="35">
        <v>1</v>
      </c>
      <c r="G226" s="35" t="s">
        <v>565</v>
      </c>
      <c r="H226" s="35"/>
      <c r="I226" s="35"/>
      <c r="J226" s="35"/>
      <c r="K226" s="35"/>
      <c r="L226" s="35"/>
      <c r="M226" s="35"/>
      <c r="N226" s="35"/>
      <c r="O226" s="35"/>
      <c r="P226" s="35"/>
      <c r="Q226" s="35">
        <v>0</v>
      </c>
      <c r="R226" s="35"/>
      <c r="S226" s="35"/>
      <c r="T226" s="35"/>
      <c r="U226" s="35"/>
    </row>
    <row r="227" spans="1:21" hidden="1" x14ac:dyDescent="0.15">
      <c r="A227" s="35"/>
      <c r="B227" s="35"/>
      <c r="C227" s="35"/>
      <c r="D227" s="35"/>
      <c r="E227" s="35"/>
      <c r="F227" s="35">
        <v>2</v>
      </c>
      <c r="G227" s="35" t="s">
        <v>566</v>
      </c>
      <c r="H227" s="35"/>
      <c r="I227" s="35"/>
      <c r="J227" s="35"/>
      <c r="K227" s="35"/>
      <c r="L227" s="35"/>
      <c r="M227" s="35"/>
      <c r="N227" s="35"/>
      <c r="O227" s="35"/>
      <c r="P227" s="35"/>
      <c r="Q227" s="35">
        <v>1</v>
      </c>
      <c r="R227" s="35"/>
      <c r="S227" s="35"/>
      <c r="T227" s="35"/>
      <c r="U227" s="35"/>
    </row>
    <row r="228" spans="1:21" hidden="1" x14ac:dyDescent="0.15">
      <c r="A228" s="35"/>
      <c r="B228" s="35"/>
      <c r="C228" s="35"/>
      <c r="D228" s="35"/>
      <c r="E228" s="35"/>
      <c r="F228" s="35">
        <v>3</v>
      </c>
      <c r="G228" s="35" t="s">
        <v>567</v>
      </c>
      <c r="H228" s="35"/>
      <c r="I228" s="35"/>
      <c r="J228" s="35"/>
      <c r="K228" s="35"/>
      <c r="L228" s="35"/>
      <c r="M228" s="35"/>
      <c r="N228" s="35"/>
      <c r="O228" s="35"/>
      <c r="P228" s="35"/>
      <c r="Q228" s="35">
        <v>2</v>
      </c>
      <c r="R228" s="35"/>
      <c r="S228" s="35"/>
      <c r="T228" s="35"/>
      <c r="U228" s="35"/>
    </row>
    <row r="229" spans="1:21" hidden="1" x14ac:dyDescent="0.15">
      <c r="A229" s="35"/>
      <c r="B229" s="35"/>
      <c r="C229" s="35"/>
      <c r="D229" s="35"/>
      <c r="E229" s="35"/>
      <c r="F229" s="35">
        <v>4</v>
      </c>
      <c r="G229" s="35" t="s">
        <v>568</v>
      </c>
      <c r="H229" s="35"/>
      <c r="I229" s="35"/>
      <c r="J229" s="35"/>
      <c r="K229" s="35"/>
      <c r="L229" s="35"/>
      <c r="M229" s="35"/>
      <c r="N229" s="35"/>
      <c r="O229" s="35"/>
      <c r="P229" s="35"/>
      <c r="Q229" s="35">
        <v>3</v>
      </c>
      <c r="R229" s="35"/>
      <c r="S229" s="35"/>
      <c r="T229" s="35"/>
      <c r="U229" s="35"/>
    </row>
    <row r="230" spans="1:21" hidden="1" x14ac:dyDescent="0.1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</row>
    <row r="231" spans="1:21" hidden="1" x14ac:dyDescent="0.1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</row>
    <row r="232" spans="1:21" hidden="1" x14ac:dyDescent="0.15">
      <c r="Q232" s="7"/>
    </row>
    <row r="233" spans="1:21" hidden="1" x14ac:dyDescent="0.15">
      <c r="Q233" s="7"/>
    </row>
    <row r="234" spans="1:21" hidden="1" x14ac:dyDescent="0.15">
      <c r="Q234" s="7"/>
    </row>
    <row r="235" spans="1:21" hidden="1" x14ac:dyDescent="0.15">
      <c r="Q235" s="7"/>
    </row>
    <row r="236" spans="1:21" hidden="1" x14ac:dyDescent="0.15">
      <c r="Q236" s="7"/>
    </row>
    <row r="237" spans="1:21" hidden="1" x14ac:dyDescent="0.15">
      <c r="Q237" s="7"/>
    </row>
    <row r="238" spans="1:21" hidden="1" x14ac:dyDescent="0.15">
      <c r="Q238" s="7"/>
    </row>
    <row r="239" spans="1:21" hidden="1" x14ac:dyDescent="0.15">
      <c r="Q239" s="7"/>
    </row>
    <row r="240" spans="1:21" hidden="1" x14ac:dyDescent="0.15">
      <c r="Q240" s="7"/>
    </row>
    <row r="241" spans="17:17" hidden="1" x14ac:dyDescent="0.15">
      <c r="Q241" s="7"/>
    </row>
    <row r="242" spans="17:17" hidden="1" x14ac:dyDescent="0.15">
      <c r="Q242" s="7"/>
    </row>
    <row r="243" spans="17:17" hidden="1" x14ac:dyDescent="0.15">
      <c r="Q243" s="7"/>
    </row>
    <row r="244" spans="17:17" hidden="1" x14ac:dyDescent="0.15">
      <c r="Q244" s="7"/>
    </row>
    <row r="245" spans="17:17" hidden="1" x14ac:dyDescent="0.15">
      <c r="Q245" s="7"/>
    </row>
    <row r="246" spans="17:17" hidden="1" x14ac:dyDescent="0.15">
      <c r="Q246" s="7"/>
    </row>
    <row r="247" spans="17:17" hidden="1" x14ac:dyDescent="0.15">
      <c r="Q247" s="7"/>
    </row>
    <row r="248" spans="17:17" hidden="1" x14ac:dyDescent="0.15">
      <c r="Q248" s="7"/>
    </row>
    <row r="249" spans="17:17" hidden="1" x14ac:dyDescent="0.15">
      <c r="Q249" s="7"/>
    </row>
    <row r="250" spans="17:17" hidden="1" x14ac:dyDescent="0.15">
      <c r="Q250" s="7"/>
    </row>
    <row r="251" spans="17:17" hidden="1" x14ac:dyDescent="0.15">
      <c r="Q251" s="7"/>
    </row>
    <row r="252" spans="17:17" hidden="1" x14ac:dyDescent="0.15">
      <c r="Q252" s="7"/>
    </row>
    <row r="253" spans="17:17" hidden="1" x14ac:dyDescent="0.15">
      <c r="Q253" s="7"/>
    </row>
    <row r="254" spans="17:17" hidden="1" x14ac:dyDescent="0.15">
      <c r="Q254" s="7"/>
    </row>
    <row r="255" spans="17:17" hidden="1" x14ac:dyDescent="0.15">
      <c r="Q255" s="7"/>
    </row>
    <row r="256" spans="17:17" hidden="1" x14ac:dyDescent="0.15">
      <c r="Q256" s="7"/>
    </row>
    <row r="257" hidden="1" x14ac:dyDescent="0.15"/>
    <row r="258" hidden="1" x14ac:dyDescent="0.15"/>
    <row r="259" hidden="1" x14ac:dyDescent="0.15"/>
    <row r="260" hidden="1" x14ac:dyDescent="0.15"/>
    <row r="261" hidden="1" x14ac:dyDescent="0.15"/>
    <row r="262" hidden="1" x14ac:dyDescent="0.15"/>
    <row r="263" hidden="1" x14ac:dyDescent="0.15"/>
    <row r="264" hidden="1" x14ac:dyDescent="0.15"/>
    <row r="265" hidden="1" x14ac:dyDescent="0.15"/>
    <row r="266" hidden="1" x14ac:dyDescent="0.15"/>
    <row r="267" hidden="1" x14ac:dyDescent="0.15"/>
    <row r="268" hidden="1" x14ac:dyDescent="0.15"/>
    <row r="269" hidden="1" x14ac:dyDescent="0.15"/>
    <row r="270" hidden="1" x14ac:dyDescent="0.15"/>
    <row r="271" hidden="1" x14ac:dyDescent="0.15"/>
    <row r="272" hidden="1" x14ac:dyDescent="0.15"/>
    <row r="273" hidden="1" x14ac:dyDescent="0.15"/>
    <row r="274" hidden="1" x14ac:dyDescent="0.15"/>
    <row r="275" hidden="1" x14ac:dyDescent="0.15"/>
    <row r="276" hidden="1" x14ac:dyDescent="0.15"/>
    <row r="277" hidden="1" x14ac:dyDescent="0.15"/>
    <row r="278" hidden="1" x14ac:dyDescent="0.15"/>
    <row r="279" hidden="1" x14ac:dyDescent="0.15"/>
    <row r="280" hidden="1" x14ac:dyDescent="0.15"/>
    <row r="281" hidden="1" x14ac:dyDescent="0.15"/>
    <row r="282" hidden="1" x14ac:dyDescent="0.15"/>
    <row r="283" hidden="1" x14ac:dyDescent="0.15"/>
    <row r="284" hidden="1" x14ac:dyDescent="0.15"/>
    <row r="285" hidden="1" x14ac:dyDescent="0.15"/>
    <row r="286" hidden="1" x14ac:dyDescent="0.15"/>
    <row r="287" hidden="1" x14ac:dyDescent="0.15"/>
    <row r="288" hidden="1" x14ac:dyDescent="0.15"/>
    <row r="289" hidden="1" x14ac:dyDescent="0.15"/>
    <row r="290" hidden="1" x14ac:dyDescent="0.15"/>
    <row r="291" hidden="1" x14ac:dyDescent="0.15"/>
    <row r="292" hidden="1" x14ac:dyDescent="0.15"/>
    <row r="293" hidden="1" x14ac:dyDescent="0.15"/>
    <row r="294" hidden="1" x14ac:dyDescent="0.15"/>
    <row r="295" hidden="1" x14ac:dyDescent="0.15"/>
    <row r="296" hidden="1" x14ac:dyDescent="0.15"/>
    <row r="297" hidden="1" x14ac:dyDescent="0.15"/>
    <row r="298" hidden="1" x14ac:dyDescent="0.15"/>
    <row r="299" hidden="1" x14ac:dyDescent="0.15"/>
    <row r="300" hidden="1" x14ac:dyDescent="0.15"/>
  </sheetData>
  <sheetProtection algorithmName="SHA-512" hashValue="er0SFFEPysc+OH5qBdkKupaLJ6jN8IKOd5T6ZMgo2pwLOpnCbMVYqXmVA2RpgUAFu8i76qQ9DijEUngIxLKMtA==" saltValue="SS3b1Kx4W7aXA3GVnu/ntQ==" spinCount="100000" sheet="1" selectLockedCells="1"/>
  <mergeCells count="472">
    <mergeCell ref="BD15:BN15"/>
    <mergeCell ref="BO15:BV15"/>
    <mergeCell ref="AR97:BG98"/>
    <mergeCell ref="BH97:BV98"/>
    <mergeCell ref="BH73:BK73"/>
    <mergeCell ref="BM73:BP73"/>
    <mergeCell ref="BR117:BU117"/>
    <mergeCell ref="BR118:BU118"/>
    <mergeCell ref="BR99:BU99"/>
    <mergeCell ref="AR104:BG105"/>
    <mergeCell ref="BH104:BV105"/>
    <mergeCell ref="AR111:BG112"/>
    <mergeCell ref="BH111:BV112"/>
    <mergeCell ref="BR113:BU113"/>
    <mergeCell ref="BR114:BU114"/>
    <mergeCell ref="BR115:BU115"/>
    <mergeCell ref="BR116:BU116"/>
    <mergeCell ref="BM74:BP74"/>
    <mergeCell ref="BR74:BU74"/>
    <mergeCell ref="BH76:BK76"/>
    <mergeCell ref="BM76:BP76"/>
    <mergeCell ref="BR76:BU76"/>
    <mergeCell ref="BH77:BK77"/>
    <mergeCell ref="BM77:BP77"/>
    <mergeCell ref="BR77:BU77"/>
    <mergeCell ref="BH78:BK78"/>
    <mergeCell ref="X1:AA1"/>
    <mergeCell ref="AR70:BG71"/>
    <mergeCell ref="BH70:BV70"/>
    <mergeCell ref="BH71:BL71"/>
    <mergeCell ref="BM71:BQ71"/>
    <mergeCell ref="BR71:BV71"/>
    <mergeCell ref="BH72:BK72"/>
    <mergeCell ref="BM72:BP72"/>
    <mergeCell ref="BR72:BU72"/>
    <mergeCell ref="AP16:AT21"/>
    <mergeCell ref="AU16:AW16"/>
    <mergeCell ref="AY16:AZ16"/>
    <mergeCell ref="BB16:BD16"/>
    <mergeCell ref="AU17:AW17"/>
    <mergeCell ref="AX17:BD17"/>
    <mergeCell ref="AU18:AW18"/>
    <mergeCell ref="AX18:BV18"/>
    <mergeCell ref="AU21:AW21"/>
    <mergeCell ref="AX21:BV21"/>
    <mergeCell ref="S70:AG70"/>
    <mergeCell ref="S71:W71"/>
    <mergeCell ref="X71:AB71"/>
    <mergeCell ref="BR64:BU64"/>
    <mergeCell ref="BH65:BK65"/>
    <mergeCell ref="BM65:BP65"/>
    <mergeCell ref="BR65:BU65"/>
    <mergeCell ref="BH75:BK75"/>
    <mergeCell ref="BM75:BP75"/>
    <mergeCell ref="BR75:BU75"/>
    <mergeCell ref="AC72:AF72"/>
    <mergeCell ref="AC73:AF73"/>
    <mergeCell ref="AC74:AF74"/>
    <mergeCell ref="AC75:AF75"/>
    <mergeCell ref="BR78:BU78"/>
    <mergeCell ref="BR73:BU73"/>
    <mergeCell ref="BH74:BK74"/>
    <mergeCell ref="C97:R98"/>
    <mergeCell ref="A15:E15"/>
    <mergeCell ref="F15:H15"/>
    <mergeCell ref="I15:L15"/>
    <mergeCell ref="BQ1:BV1"/>
    <mergeCell ref="AP6:AT6"/>
    <mergeCell ref="AU6:BC6"/>
    <mergeCell ref="AP8:AT8"/>
    <mergeCell ref="AU8:BC8"/>
    <mergeCell ref="AP9:AT9"/>
    <mergeCell ref="AU9:BC9"/>
    <mergeCell ref="AP10:AT10"/>
    <mergeCell ref="AU10:BC10"/>
    <mergeCell ref="BD10:BH10"/>
    <mergeCell ref="BI10:BV10"/>
    <mergeCell ref="AP14:AT14"/>
    <mergeCell ref="AP15:AT15"/>
    <mergeCell ref="AU15:AW15"/>
    <mergeCell ref="AX15:BA15"/>
    <mergeCell ref="AC71:AG71"/>
    <mergeCell ref="BM64:BP64"/>
    <mergeCell ref="BB15:BC15"/>
    <mergeCell ref="BM78:BP78"/>
    <mergeCell ref="AP49:AT49"/>
    <mergeCell ref="C111:R112"/>
    <mergeCell ref="S111:AG112"/>
    <mergeCell ref="S85:V85"/>
    <mergeCell ref="S86:V86"/>
    <mergeCell ref="C104:R105"/>
    <mergeCell ref="S97:AG98"/>
    <mergeCell ref="S104:AG105"/>
    <mergeCell ref="S87:V87"/>
    <mergeCell ref="S88:V88"/>
    <mergeCell ref="S89:V89"/>
    <mergeCell ref="S90:V90"/>
    <mergeCell ref="S91:V91"/>
    <mergeCell ref="S92:V92"/>
    <mergeCell ref="X92:AA92"/>
    <mergeCell ref="AC85:AF85"/>
    <mergeCell ref="AC86:AF86"/>
    <mergeCell ref="AC87:AF87"/>
    <mergeCell ref="AC88:AF88"/>
    <mergeCell ref="AC89:AF89"/>
    <mergeCell ref="AC90:AF90"/>
    <mergeCell ref="AC91:AF91"/>
    <mergeCell ref="AC92:AF92"/>
    <mergeCell ref="AC99:AF99"/>
    <mergeCell ref="AC106:AF106"/>
    <mergeCell ref="S76:V76"/>
    <mergeCell ref="S77:V77"/>
    <mergeCell ref="S78:V78"/>
    <mergeCell ref="S79:V79"/>
    <mergeCell ref="S80:V80"/>
    <mergeCell ref="S81:V81"/>
    <mergeCell ref="S82:V82"/>
    <mergeCell ref="S83:V83"/>
    <mergeCell ref="S84:V84"/>
    <mergeCell ref="X76:AA76"/>
    <mergeCell ref="X77:AA77"/>
    <mergeCell ref="X78:AA78"/>
    <mergeCell ref="X79:AA79"/>
    <mergeCell ref="X80:AA80"/>
    <mergeCell ref="X88:AA88"/>
    <mergeCell ref="X89:AA89"/>
    <mergeCell ref="X90:AA90"/>
    <mergeCell ref="X91:AA91"/>
    <mergeCell ref="X81:AA81"/>
    <mergeCell ref="X82:AA82"/>
    <mergeCell ref="X83:AA83"/>
    <mergeCell ref="C70:R71"/>
    <mergeCell ref="S72:V72"/>
    <mergeCell ref="S73:V73"/>
    <mergeCell ref="S74:V74"/>
    <mergeCell ref="S75:V75"/>
    <mergeCell ref="X72:AA72"/>
    <mergeCell ref="X73:AA73"/>
    <mergeCell ref="X74:AA74"/>
    <mergeCell ref="X75:AA75"/>
    <mergeCell ref="AB1:AG1"/>
    <mergeCell ref="Q23:AG23"/>
    <mergeCell ref="S61:AG61"/>
    <mergeCell ref="S62:W62"/>
    <mergeCell ref="X62:AB62"/>
    <mergeCell ref="AC62:AG62"/>
    <mergeCell ref="C61:R62"/>
    <mergeCell ref="A10:E10"/>
    <mergeCell ref="F10:N10"/>
    <mergeCell ref="O10:S10"/>
    <mergeCell ref="T10:AG10"/>
    <mergeCell ref="O48:P48"/>
    <mergeCell ref="R42:T42"/>
    <mergeCell ref="A14:E14"/>
    <mergeCell ref="M15:N15"/>
    <mergeCell ref="A16:E21"/>
    <mergeCell ref="F16:H16"/>
    <mergeCell ref="J16:K16"/>
    <mergeCell ref="M16:O16"/>
    <mergeCell ref="A6:E6"/>
    <mergeCell ref="F6:N6"/>
    <mergeCell ref="A8:E8"/>
    <mergeCell ref="F8:N8"/>
    <mergeCell ref="F17:H17"/>
    <mergeCell ref="F18:H18"/>
    <mergeCell ref="I18:AG18"/>
    <mergeCell ref="F21:H21"/>
    <mergeCell ref="I21:AG21"/>
    <mergeCell ref="I17:O17"/>
    <mergeCell ref="A7:E7"/>
    <mergeCell ref="F7:N7"/>
    <mergeCell ref="F19:H19"/>
    <mergeCell ref="I19:AG19"/>
    <mergeCell ref="F20:H20"/>
    <mergeCell ref="I20:AG20"/>
    <mergeCell ref="A9:E9"/>
    <mergeCell ref="F9:N9"/>
    <mergeCell ref="O15:Y15"/>
    <mergeCell ref="Z15:AG15"/>
    <mergeCell ref="O14:Y14"/>
    <mergeCell ref="Z14:AG14"/>
    <mergeCell ref="A22:E22"/>
    <mergeCell ref="Q22:AG22"/>
    <mergeCell ref="A23:E23"/>
    <mergeCell ref="F23:G23"/>
    <mergeCell ref="H23:N23"/>
    <mergeCell ref="O23:P23"/>
    <mergeCell ref="A26:E26"/>
    <mergeCell ref="A30:E30"/>
    <mergeCell ref="A25:E25"/>
    <mergeCell ref="F25:N25"/>
    <mergeCell ref="A24:E24"/>
    <mergeCell ref="F24:N24"/>
    <mergeCell ref="F30:P30"/>
    <mergeCell ref="Q30:AG30"/>
    <mergeCell ref="F26:AG26"/>
    <mergeCell ref="Q37:AG37"/>
    <mergeCell ref="A37:E37"/>
    <mergeCell ref="F37:G37"/>
    <mergeCell ref="A39:E39"/>
    <mergeCell ref="A31:E31"/>
    <mergeCell ref="A36:E36"/>
    <mergeCell ref="Q36:AG36"/>
    <mergeCell ref="H37:N37"/>
    <mergeCell ref="O37:P37"/>
    <mergeCell ref="F31:P31"/>
    <mergeCell ref="Q31:AG31"/>
    <mergeCell ref="A32:E35"/>
    <mergeCell ref="F32:H32"/>
    <mergeCell ref="J32:K32"/>
    <mergeCell ref="M32:O32"/>
    <mergeCell ref="F33:H33"/>
    <mergeCell ref="F34:H34"/>
    <mergeCell ref="I34:AG34"/>
    <mergeCell ref="F35:H35"/>
    <mergeCell ref="I35:AG35"/>
    <mergeCell ref="I33:O33"/>
    <mergeCell ref="F39:AG39"/>
    <mergeCell ref="A42:E42"/>
    <mergeCell ref="A47:E47"/>
    <mergeCell ref="Q47:AG47"/>
    <mergeCell ref="A43:E43"/>
    <mergeCell ref="F43:Q43"/>
    <mergeCell ref="F42:O42"/>
    <mergeCell ref="P42:Q42"/>
    <mergeCell ref="U42:X42"/>
    <mergeCell ref="A38:E38"/>
    <mergeCell ref="F38:N38"/>
    <mergeCell ref="O38:S38"/>
    <mergeCell ref="T38:AB38"/>
    <mergeCell ref="A51:E51"/>
    <mergeCell ref="Q48:AG48"/>
    <mergeCell ref="A49:E49"/>
    <mergeCell ref="F49:N49"/>
    <mergeCell ref="A50:E50"/>
    <mergeCell ref="F50:N50"/>
    <mergeCell ref="A48:E48"/>
    <mergeCell ref="F48:G48"/>
    <mergeCell ref="H48:N48"/>
    <mergeCell ref="F51:AG51"/>
    <mergeCell ref="S63:V63"/>
    <mergeCell ref="S64:V64"/>
    <mergeCell ref="S65:V65"/>
    <mergeCell ref="X63:AA63"/>
    <mergeCell ref="X64:AA64"/>
    <mergeCell ref="X65:AA65"/>
    <mergeCell ref="AC63:AF63"/>
    <mergeCell ref="AC64:AF64"/>
    <mergeCell ref="AC65:AF65"/>
    <mergeCell ref="X84:AA84"/>
    <mergeCell ref="X85:AA85"/>
    <mergeCell ref="X86:AA86"/>
    <mergeCell ref="X87:AA87"/>
    <mergeCell ref="AC76:AF76"/>
    <mergeCell ref="AC77:AF77"/>
    <mergeCell ref="AC78:AF78"/>
    <mergeCell ref="AC79:AF79"/>
    <mergeCell ref="AC80:AF80"/>
    <mergeCell ref="AC81:AF81"/>
    <mergeCell ref="AC82:AF82"/>
    <mergeCell ref="AC83:AF83"/>
    <mergeCell ref="AC84:AF84"/>
    <mergeCell ref="AC113:AF113"/>
    <mergeCell ref="AC114:AF114"/>
    <mergeCell ref="AC115:AF115"/>
    <mergeCell ref="AC116:AF116"/>
    <mergeCell ref="AC117:AF117"/>
    <mergeCell ref="AC118:AF118"/>
    <mergeCell ref="AC119:AF119"/>
    <mergeCell ref="AC120:AF120"/>
    <mergeCell ref="AP22:AT22"/>
    <mergeCell ref="AP26:AT26"/>
    <mergeCell ref="AP38:AT38"/>
    <mergeCell ref="AP65:AQ65"/>
    <mergeCell ref="AP70:AQ71"/>
    <mergeCell ref="AP97:AQ98"/>
    <mergeCell ref="AP104:AQ105"/>
    <mergeCell ref="AP111:AQ112"/>
    <mergeCell ref="AP72:AQ72"/>
    <mergeCell ref="AP73:AQ73"/>
    <mergeCell ref="AP74:AQ74"/>
    <mergeCell ref="AP75:AQ75"/>
    <mergeCell ref="AP76:AQ76"/>
    <mergeCell ref="AP77:AQ77"/>
    <mergeCell ref="AP78:AQ78"/>
    <mergeCell ref="AP79:AQ79"/>
    <mergeCell ref="AU26:BV26"/>
    <mergeCell ref="BF22:BV22"/>
    <mergeCell ref="AP23:AT23"/>
    <mergeCell ref="AU23:AV23"/>
    <mergeCell ref="AW23:BC23"/>
    <mergeCell ref="BD23:BE23"/>
    <mergeCell ref="BF23:BV23"/>
    <mergeCell ref="AP24:AT24"/>
    <mergeCell ref="AU24:BC24"/>
    <mergeCell ref="AP25:AT25"/>
    <mergeCell ref="AU25:BC25"/>
    <mergeCell ref="AP30:AT30"/>
    <mergeCell ref="AU30:BE30"/>
    <mergeCell ref="BF30:BV30"/>
    <mergeCell ref="AP31:AT31"/>
    <mergeCell ref="AU31:BE31"/>
    <mergeCell ref="BF31:BV31"/>
    <mergeCell ref="AP32:AT35"/>
    <mergeCell ref="AU32:AW32"/>
    <mergeCell ref="AY32:AZ32"/>
    <mergeCell ref="BB32:BD32"/>
    <mergeCell ref="AU33:AW33"/>
    <mergeCell ref="AX33:BD33"/>
    <mergeCell ref="AU34:AW34"/>
    <mergeCell ref="AX34:BV34"/>
    <mergeCell ref="AU38:BC38"/>
    <mergeCell ref="BD38:BH38"/>
    <mergeCell ref="BI38:BQ38"/>
    <mergeCell ref="AU35:AW35"/>
    <mergeCell ref="AX35:BV35"/>
    <mergeCell ref="AP36:AT36"/>
    <mergeCell ref="BF36:BV36"/>
    <mergeCell ref="AP37:AT37"/>
    <mergeCell ref="AU37:AV37"/>
    <mergeCell ref="AW37:BC37"/>
    <mergeCell ref="BD37:BE37"/>
    <mergeCell ref="BF37:BV37"/>
    <mergeCell ref="BF48:BV48"/>
    <mergeCell ref="AP39:AT39"/>
    <mergeCell ref="AU39:BH39"/>
    <mergeCell ref="BJ39:BV39"/>
    <mergeCell ref="AP42:AT42"/>
    <mergeCell ref="AU42:BD42"/>
    <mergeCell ref="BE42:BF42"/>
    <mergeCell ref="BH79:BK79"/>
    <mergeCell ref="BM79:BP79"/>
    <mergeCell ref="BR79:BU79"/>
    <mergeCell ref="AU48:AV48"/>
    <mergeCell ref="AW48:BC48"/>
    <mergeCell ref="BD48:BE48"/>
    <mergeCell ref="AU51:BV51"/>
    <mergeCell ref="AU49:BC49"/>
    <mergeCell ref="AP50:AT50"/>
    <mergeCell ref="AU50:BC50"/>
    <mergeCell ref="AP51:AT51"/>
    <mergeCell ref="AR61:BG62"/>
    <mergeCell ref="BH61:BV61"/>
    <mergeCell ref="BH62:BL62"/>
    <mergeCell ref="BM62:BQ62"/>
    <mergeCell ref="BR62:BV62"/>
    <mergeCell ref="BH64:BK64"/>
    <mergeCell ref="BR85:BU85"/>
    <mergeCell ref="BH86:BK86"/>
    <mergeCell ref="BM86:BP86"/>
    <mergeCell ref="BR86:BU86"/>
    <mergeCell ref="BH80:BK80"/>
    <mergeCell ref="BM80:BP80"/>
    <mergeCell ref="BR80:BU80"/>
    <mergeCell ref="BH81:BK81"/>
    <mergeCell ref="BM81:BP81"/>
    <mergeCell ref="BR81:BU81"/>
    <mergeCell ref="BH82:BK82"/>
    <mergeCell ref="BM82:BP82"/>
    <mergeCell ref="BR82:BU82"/>
    <mergeCell ref="BH85:BK85"/>
    <mergeCell ref="BM85:BP85"/>
    <mergeCell ref="A61:B62"/>
    <mergeCell ref="BR119:BU119"/>
    <mergeCell ref="BR120:BU120"/>
    <mergeCell ref="BR106:BU106"/>
    <mergeCell ref="AP118:AQ118"/>
    <mergeCell ref="AP119:AQ119"/>
    <mergeCell ref="AP120:AQ120"/>
    <mergeCell ref="BH90:BK90"/>
    <mergeCell ref="BM90:BP90"/>
    <mergeCell ref="BR90:BU90"/>
    <mergeCell ref="BH91:BK91"/>
    <mergeCell ref="BM91:BP91"/>
    <mergeCell ref="BR91:BU91"/>
    <mergeCell ref="BH92:BK92"/>
    <mergeCell ref="BM92:BP92"/>
    <mergeCell ref="BR92:BU92"/>
    <mergeCell ref="BH87:BK87"/>
    <mergeCell ref="BM87:BP87"/>
    <mergeCell ref="A63:B63"/>
    <mergeCell ref="A64:B64"/>
    <mergeCell ref="A65:B65"/>
    <mergeCell ref="A72:B72"/>
    <mergeCell ref="A73:B73"/>
    <mergeCell ref="A74:B74"/>
    <mergeCell ref="A75:B75"/>
    <mergeCell ref="A76:B76"/>
    <mergeCell ref="A77:B77"/>
    <mergeCell ref="A70:B71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9:B99"/>
    <mergeCell ref="A106:B106"/>
    <mergeCell ref="A113:B113"/>
    <mergeCell ref="A97:B98"/>
    <mergeCell ref="A114:B114"/>
    <mergeCell ref="A115:B115"/>
    <mergeCell ref="A116:B116"/>
    <mergeCell ref="A117:B117"/>
    <mergeCell ref="A118:B118"/>
    <mergeCell ref="A119:B119"/>
    <mergeCell ref="A120:B120"/>
    <mergeCell ref="A111:B112"/>
    <mergeCell ref="A104:B105"/>
    <mergeCell ref="AP7:AT7"/>
    <mergeCell ref="AU7:BC7"/>
    <mergeCell ref="AU19:AW19"/>
    <mergeCell ref="AX19:BV19"/>
    <mergeCell ref="AU20:AW20"/>
    <mergeCell ref="AX20:BV20"/>
    <mergeCell ref="AP61:AQ62"/>
    <mergeCell ref="AP63:AQ63"/>
    <mergeCell ref="AP64:AQ64"/>
    <mergeCell ref="BH63:BK63"/>
    <mergeCell ref="BM63:BP63"/>
    <mergeCell ref="BR63:BU63"/>
    <mergeCell ref="AP43:AT43"/>
    <mergeCell ref="AU43:BF43"/>
    <mergeCell ref="BG42:BI42"/>
    <mergeCell ref="BJ42:BM42"/>
    <mergeCell ref="AP47:AT47"/>
    <mergeCell ref="BF47:BV47"/>
    <mergeCell ref="AP48:AT48"/>
    <mergeCell ref="AP116:AQ116"/>
    <mergeCell ref="AP117:AQ117"/>
    <mergeCell ref="AP89:AQ89"/>
    <mergeCell ref="AP90:AQ90"/>
    <mergeCell ref="AP91:AQ91"/>
    <mergeCell ref="AP92:AQ92"/>
    <mergeCell ref="AP99:AQ99"/>
    <mergeCell ref="AP106:AQ106"/>
    <mergeCell ref="AP113:AQ113"/>
    <mergeCell ref="AP114:AQ114"/>
    <mergeCell ref="AP115:AQ115"/>
    <mergeCell ref="BD14:BN14"/>
    <mergeCell ref="BO14:BV14"/>
    <mergeCell ref="BH89:BK89"/>
    <mergeCell ref="BM89:BP89"/>
    <mergeCell ref="BR89:BU89"/>
    <mergeCell ref="AP80:AQ80"/>
    <mergeCell ref="AP81:AQ81"/>
    <mergeCell ref="AP82:AQ82"/>
    <mergeCell ref="AP83:AQ83"/>
    <mergeCell ref="AP84:AQ84"/>
    <mergeCell ref="AP85:AQ85"/>
    <mergeCell ref="AP86:AQ86"/>
    <mergeCell ref="AP87:AQ87"/>
    <mergeCell ref="AP88:AQ88"/>
    <mergeCell ref="BH83:BK83"/>
    <mergeCell ref="BM83:BP83"/>
    <mergeCell ref="BR83:BU83"/>
    <mergeCell ref="BR87:BU87"/>
    <mergeCell ref="BH88:BK88"/>
    <mergeCell ref="BM88:BP88"/>
    <mergeCell ref="BR88:BU88"/>
    <mergeCell ref="BH84:BK84"/>
    <mergeCell ref="BM84:BP84"/>
    <mergeCell ref="BR84:BU84"/>
  </mergeCells>
  <phoneticPr fontId="4"/>
  <conditionalFormatting sqref="C113 C72 C63 G221 G250 C93:C94 C66:C67">
    <cfRule type="expression" dxfId="3" priority="3" stopIfTrue="1">
      <formula>ISERROR(C63)</formula>
    </cfRule>
  </conditionalFormatting>
  <conditionalFormatting sqref="AR113 AR72 AR63 AR93:AR94 AR66:AR67">
    <cfRule type="expression" dxfId="2" priority="1" stopIfTrue="1">
      <formula>ISERROR(AR63)</formula>
    </cfRule>
  </conditionalFormatting>
  <dataValidations count="35">
    <dataValidation type="date" operator="greaterThanOrEqual" allowBlank="1" showInputMessage="1" showErrorMessage="1" sqref="AB1:AG2" xr:uid="{00000000-0002-0000-0000-000000000000}">
      <formula1>1</formula1>
    </dataValidation>
    <dataValidation type="list" allowBlank="1" showInputMessage="1" showErrorMessage="1" promptTitle="リスト選択" prompt="　" sqref="T10:AG10" xr:uid="{00000000-0002-0000-0000-000001000000}">
      <formula1>$G$205:$G$209</formula1>
    </dataValidation>
    <dataValidation type="whole" operator="equal" allowBlank="1" showInputMessage="1" showErrorMessage="1" sqref="U113:U115 U99 U106" xr:uid="{00000000-0002-0000-0000-000002000000}">
      <formula1>1</formula1>
    </dataValidation>
    <dataValidation type="whole" operator="greaterThanOrEqual" allowBlank="1" showInputMessage="1" showErrorMessage="1" sqref="AA113:AB115 S106 AC113:AC120 AA106:AB106 W106:X106 W113:X115 W99:X99 S113:S115 S99 AA99:AB99" xr:uid="{00000000-0002-0000-0000-000003000000}">
      <formula1>0</formula1>
    </dataValidation>
    <dataValidation type="list" allowBlank="1" showInputMessage="1" showErrorMessage="1" promptTitle="リスト選択" prompt="　" sqref="F10:N10" xr:uid="{00000000-0002-0000-0000-000004000000}">
      <formula1>$G$201:$G$202</formula1>
    </dataValidation>
    <dataValidation type="textLength" operator="lessThanOrEqual" allowBlank="1" showInputMessage="1" showErrorMessage="1" errorTitle="エラー" error="文字数の不正です" sqref="L32 L16" xr:uid="{00000000-0002-0000-0000-000005000000}">
      <formula1>8</formula1>
    </dataValidation>
    <dataValidation type="textLength" operator="lessThanOrEqual" allowBlank="1" showInputMessage="1" showErrorMessage="1" errorTitle="エラー" error="文字数が不正です" sqref="F30:F31" xr:uid="{00000000-0002-0000-0000-000006000000}">
      <formula1>40</formula1>
    </dataValidation>
    <dataValidation type="list" allowBlank="1" showInputMessage="1" showErrorMessage="1" promptTitle="リスト選択　　　　　　　　　　　　　　　　　　." prompt="○○建設株式会社 ⇒ ”後 株式会社”_x000a_株式会社○○建設 ⇒ ”前 株式会社”" sqref="I15:L15" xr:uid="{00000000-0002-0000-0000-000007000000}">
      <formula1>$G$212:$G$220</formula1>
    </dataValidation>
    <dataValidation type="textLength" operator="lessThanOrEqual" allowBlank="1" showInputMessage="1" showErrorMessage="1" errorTitle="エラー" error="50文字以内で入力してください" promptTitle="全角" prompt="　" sqref="H48:N48" xr:uid="{00000000-0002-0000-0000-000008000000}">
      <formula1>50</formula1>
    </dataValidation>
    <dataValidation imeMode="halfAlpha" allowBlank="1" showInputMessage="1" showErrorMessage="1" sqref="AU7:BC7 F7:N7" xr:uid="{00000000-0002-0000-0000-000009000000}"/>
    <dataValidation type="whole" imeMode="halfAlpha" operator="greaterThanOrEqual" allowBlank="1" showInputMessage="1" showErrorMessage="1" promptTitle="登記簿記載の資本金を記入" prompt="　" sqref="F42:O42" xr:uid="{00000000-0002-0000-0000-00000A000000}">
      <formula1>-99999999999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 ." prompt="例 9999-99-9999" sqref="F49:N49" xr:uid="{00000000-0002-0000-0000-00000B000000}">
      <formula1>13</formula1>
    </dataValidation>
    <dataValidation imeMode="halfAlpha" allowBlank="1" showInputMessage="1" showErrorMessage="1" promptTitle="半角" prompt=" " sqref="F51 F26:F27" xr:uid="{00000000-0002-0000-0000-00000C000000}"/>
    <dataValidation type="textLength" imeMode="halfAlpha" operator="lessThanOrEqual" allowBlank="1" showInputMessage="1" showErrorMessage="1" errorTitle="エラー" error="13文字以内で入力してください" promptTitle="半角                  ." prompt="例 9999-99-9999" sqref="F24:N24 F50:N50" xr:uid="{00000000-0002-0000-0000-00000D000000}">
      <formula1>13</formula1>
    </dataValidation>
    <dataValidation type="textLength" imeMode="fullKatakana" operator="lessThanOrEqual" allowBlank="1" showInputMessage="1" showErrorMessage="1" error="50文字以内で入力してください" promptTitle="全角カナ" prompt="　" sqref="Q22:AG22 Q36:AG36 Q47:AG47" xr:uid="{00000000-0002-0000-0000-00000E000000}">
      <formula1>50</formula1>
    </dataValidation>
    <dataValidation type="textLength" imeMode="hiragana" operator="lessThanOrEqual" allowBlank="1" showInputMessage="1" showErrorMessage="1" error="50文字以内で入力してください" promptTitle="全角" prompt="　" sqref="Q23:AG23 Q37:AG37 Q48:AG48" xr:uid="{00000000-0002-0000-0000-00000F000000}">
      <formula1>50</formula1>
    </dataValidation>
    <dataValidation type="textLength" imeMode="halfAlpha" operator="lessThanOrEqual" allowBlank="1" showInputMessage="1" showErrorMessage="1" promptTitle="半角" prompt="　" sqref="F9:N9" xr:uid="{00000000-0002-0000-0000-000010000000}">
      <formula1>13</formula1>
    </dataValidation>
    <dataValidation type="textLength" imeMode="halfAlpha" operator="equal" allowBlank="1" showInputMessage="1" showErrorMessage="1" errorTitle="エラー" error="文字数の不正です" promptTitle="半角" prompt="　" sqref="J32:K32 J16:K16" xr:uid="{00000000-0002-0000-0000-000011000000}">
      <formula1>3</formula1>
    </dataValidation>
    <dataValidation type="textLength" imeMode="halfAlpha" operator="lessThanOrEqual" allowBlank="1" showInputMessage="1" showErrorMessage="1" errorTitle="エラー" error="文字数の不正です" promptTitle="半角" prompt="　" sqref="M32:O32 M16:O16" xr:uid="{00000000-0002-0000-0000-000012000000}">
      <formula1>4</formula1>
    </dataValidation>
    <dataValidation type="textLength" imeMode="hiragana" operator="lessThanOrEqual" allowBlank="1" showInputMessage="1" showErrorMessage="1" error="住所は160文字以内で入力してください" promptTitle="全角１０文字以内" prompt="　" sqref="I33:O33 I17:O17" xr:uid="{00000000-0002-0000-0000-000013000000}">
      <formula1>10</formula1>
    </dataValidation>
    <dataValidation type="textLength" imeMode="hiragana" operator="lessThanOrEqual" allowBlank="1" showInputMessage="1" showErrorMessage="1" promptTitle="全角４０文字以内" prompt="　" sqref="I34:AG35" xr:uid="{00000000-0002-0000-0000-000014000000}">
      <formula1>40</formula1>
    </dataValidation>
    <dataValidation type="textLength" imeMode="fullKatakana" operator="lessThanOrEqual" allowBlank="1" showInputMessage="1" showErrorMessage="1" errorTitle="エラー" error="60文字以内で入力してください" promptTitle="全角カナ" prompt="　" sqref="O14" xr:uid="{00000000-0002-0000-0000-000015000000}">
      <formula1>60</formula1>
    </dataValidation>
    <dataValidation type="textLength" imeMode="hiragana" operator="lessThanOrEqual" allowBlank="1" showInputMessage="1" showErrorMessage="1" errorTitle="エラー" error="60文字以内で入力してください" promptTitle="全角" prompt="法人名は記入しない_x000a_ 株式会社_x000a_ 有限会社_x000a_ 合資会社_x000a_ 合名会社_x000a_" sqref="O15" xr:uid="{00000000-0002-0000-0000-000016000000}">
      <formula1>60</formula1>
    </dataValidation>
    <dataValidation type="textLength" imeMode="hiragana" operator="lessThanOrEqual" allowBlank="1" showInputMessage="1" showErrorMessage="1" errorTitle="エラー" error="50文字以内で入力してください" promptTitle="全角" prompt="　" sqref="H37:N37" xr:uid="{00000000-0002-0000-0000-000017000000}">
      <formula1>50</formula1>
    </dataValidation>
    <dataValidation type="textLength" imeMode="halfAlpha" operator="lessThanOrEqual" allowBlank="1" showInputMessage="1" showErrorMessage="1" errorTitle="エラー" error="13文字以内で入力してください" promptTitle="半角　　　　　　　　　." prompt="例 9999-99-9999" sqref="F38:N38 T38:AB38 F25:N25" xr:uid="{00000000-0002-0000-0000-000018000000}">
      <formula1>13</formula1>
    </dataValidation>
    <dataValidation imeMode="halfAlpha" allowBlank="1" showInputMessage="1" showErrorMessage="1" promptTitle="半角" prompt="　" sqref="F39:S39 U39:AG39" xr:uid="{00000000-0002-0000-0000-000019000000}"/>
    <dataValidation type="textLength" imeMode="fullKatakana" operator="lessThanOrEqual" allowBlank="1" showInputMessage="1" showErrorMessage="1" errorTitle="エラー" error="50文字以内で入力してください" sqref="Q30:AG30" xr:uid="{00000000-0002-0000-0000-00001A000000}">
      <formula1>50</formula1>
    </dataValidation>
    <dataValidation type="textLength" imeMode="hiragana" operator="lessThanOrEqual" allowBlank="1" showInputMessage="1" showErrorMessage="1" errorTitle="エラー" error="50文字以内で入力してください" sqref="Q31:AG31" xr:uid="{00000000-0002-0000-0000-00001B000000}">
      <formula1>50</formula1>
    </dataValidation>
    <dataValidation type="list" allowBlank="1" showInputMessage="1" showErrorMessage="1" promptTitle="リスト選択" prompt="　" sqref="A113:B120 A99:B99 A63:A65 B73:B92 A72:A92 A106" xr:uid="{00000000-0002-0000-0000-00001C000000}">
      <formula1>$G$223</formula1>
    </dataValidation>
    <dataValidation type="textLength" imeMode="hiragana" operator="lessThanOrEqual" allowBlank="1" showInputMessage="1" showErrorMessage="1" error="住所は160文字以内で入力してください" promptTitle="全角３５文字以内" prompt="　" sqref="I18:AG21 AX19:BV21" xr:uid="{00000000-0002-0000-0000-00001D000000}">
      <formula1>35</formula1>
    </dataValidation>
    <dataValidation type="textLength" imeMode="hiragana" operator="lessThanOrEqual" allowBlank="1" showInputMessage="1" showErrorMessage="1" errorTitle="エラー" error="50文字以内で入力してください" promptTitle="全角" prompt=" " sqref="H23:N23" xr:uid="{00000000-0002-0000-0000-00001E000000}">
      <formula1>50</formula1>
    </dataValidation>
    <dataValidation type="list" allowBlank="1" showInputMessage="1" showErrorMessage="1" promptTitle="リスト選択" prompt="　" sqref="F43:Q43 AU43:BF43" xr:uid="{00000000-0002-0000-0000-00001F000000}">
      <formula1>$G$226:$G$229</formula1>
    </dataValidation>
    <dataValidation type="whole" imeMode="halfAlpha" operator="greaterThanOrEqual" allowBlank="1" showInputMessage="1" showErrorMessage="1" sqref="AC106:AF106 AC63:AF65 X63:AA65 S63:V65 S72:V92 X72:AA92 AC72:AF92 AC99:AF99 U42:X42" xr:uid="{00000000-0002-0000-0000-000020000000}">
      <formula1>0</formula1>
    </dataValidation>
    <dataValidation type="textLength" imeMode="hiragana" operator="lessThanOrEqual" allowBlank="1" showInputMessage="1" showErrorMessage="1" errorTitle="エラー" error="60文字以内で入力してください" promptTitle="全角　　　　　　　." prompt="営業所名を記入_x000a_" sqref="Z15:AG15" xr:uid="{00000000-0002-0000-0000-000021000000}">
      <formula1>60</formula1>
    </dataValidation>
    <dataValidation type="textLength" imeMode="fullKatakana" operator="lessThanOrEqual" allowBlank="1" showInputMessage="1" showErrorMessage="1" errorTitle="エラー" error="60文字以内で入力してください" promptTitle="全角カナ　　　　　　　　　　." prompt="営業所名のフリガナを記入" sqref="Z14:AG14" xr:uid="{00000000-0002-0000-0000-000022000000}">
      <formula1>60</formula1>
    </dataValidation>
  </dataValidations>
  <printOptions horizontalCentered="1"/>
  <pageMargins left="0.78740157480314965" right="0.78740157480314965" top="0.59055118110236227" bottom="0.39370078740157483" header="0.51181102362204722" footer="0.51181102362204722"/>
  <headerFooter alignWithMargins="0"/>
  <rowBreaks count="2" manualBreakCount="2">
    <brk id="56" max="32" man="1"/>
    <brk id="108" max="32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7"/>
  <sheetViews>
    <sheetView workbookViewId="0"/>
  </sheetViews>
  <sheetFormatPr defaultRowHeight="13.5" x14ac:dyDescent="0.15"/>
  <cols>
    <col min="1" max="1" width="50.875" style="20" bestFit="1" customWidth="1"/>
    <col min="2" max="2" width="50.875" style="19" bestFit="1" customWidth="1"/>
    <col min="3" max="16384" width="9" style="19"/>
  </cols>
  <sheetData>
    <row r="1" spans="1:2" x14ac:dyDescent="0.15">
      <c r="A1" s="19" t="s">
        <v>239</v>
      </c>
      <c r="B1" s="20" t="s">
        <v>240</v>
      </c>
    </row>
    <row r="2" spans="1:2" x14ac:dyDescent="0.15">
      <c r="A2" s="25" t="s">
        <v>241</v>
      </c>
      <c r="B2" s="25" t="s">
        <v>342</v>
      </c>
    </row>
    <row r="3" spans="1:2" x14ac:dyDescent="0.15">
      <c r="A3" s="25" t="s">
        <v>242</v>
      </c>
      <c r="B3" s="25" t="s">
        <v>343</v>
      </c>
    </row>
    <row r="4" spans="1:2" x14ac:dyDescent="0.15">
      <c r="A4" s="25" t="s">
        <v>243</v>
      </c>
      <c r="B4" s="25" t="s">
        <v>344</v>
      </c>
    </row>
    <row r="5" spans="1:2" x14ac:dyDescent="0.15">
      <c r="A5" s="25" t="s">
        <v>244</v>
      </c>
      <c r="B5" s="25" t="s">
        <v>345</v>
      </c>
    </row>
    <row r="6" spans="1:2" x14ac:dyDescent="0.15">
      <c r="A6" s="25" t="s">
        <v>245</v>
      </c>
      <c r="B6" s="25" t="s">
        <v>346</v>
      </c>
    </row>
    <row r="7" spans="1:2" x14ac:dyDescent="0.15">
      <c r="A7" s="25" t="s">
        <v>246</v>
      </c>
      <c r="B7" s="25" t="s">
        <v>347</v>
      </c>
    </row>
    <row r="8" spans="1:2" x14ac:dyDescent="0.15">
      <c r="A8" s="25" t="s">
        <v>247</v>
      </c>
      <c r="B8" s="25" t="s">
        <v>348</v>
      </c>
    </row>
    <row r="9" spans="1:2" x14ac:dyDescent="0.15">
      <c r="A9" s="25" t="s">
        <v>248</v>
      </c>
      <c r="B9" s="25" t="s">
        <v>349</v>
      </c>
    </row>
    <row r="10" spans="1:2" x14ac:dyDescent="0.15">
      <c r="A10" s="25" t="s">
        <v>249</v>
      </c>
      <c r="B10" s="25" t="s">
        <v>350</v>
      </c>
    </row>
    <row r="11" spans="1:2" x14ac:dyDescent="0.15">
      <c r="A11" s="25" t="s">
        <v>250</v>
      </c>
      <c r="B11" s="25" t="s">
        <v>351</v>
      </c>
    </row>
    <row r="12" spans="1:2" x14ac:dyDescent="0.15">
      <c r="A12" s="25" t="s">
        <v>251</v>
      </c>
      <c r="B12" s="25" t="s">
        <v>352</v>
      </c>
    </row>
    <row r="13" spans="1:2" x14ac:dyDescent="0.15">
      <c r="A13" s="25" t="s">
        <v>252</v>
      </c>
      <c r="B13" s="25" t="s">
        <v>353</v>
      </c>
    </row>
    <row r="14" spans="1:2" x14ac:dyDescent="0.15">
      <c r="A14" s="25" t="s">
        <v>253</v>
      </c>
      <c r="B14" s="25" t="s">
        <v>354</v>
      </c>
    </row>
    <row r="15" spans="1:2" x14ac:dyDescent="0.15">
      <c r="A15" s="25" t="s">
        <v>254</v>
      </c>
      <c r="B15" s="25" t="s">
        <v>355</v>
      </c>
    </row>
    <row r="16" spans="1:2" x14ac:dyDescent="0.15">
      <c r="A16" s="25" t="s">
        <v>255</v>
      </c>
      <c r="B16" s="25" t="s">
        <v>356</v>
      </c>
    </row>
    <row r="17" spans="1:2" x14ac:dyDescent="0.15">
      <c r="A17" s="25" t="s">
        <v>256</v>
      </c>
      <c r="B17" s="25" t="s">
        <v>357</v>
      </c>
    </row>
    <row r="18" spans="1:2" x14ac:dyDescent="0.15">
      <c r="A18" s="25" t="s">
        <v>257</v>
      </c>
      <c r="B18" s="25" t="s">
        <v>358</v>
      </c>
    </row>
    <row r="19" spans="1:2" x14ac:dyDescent="0.15">
      <c r="A19" s="25" t="s">
        <v>258</v>
      </c>
      <c r="B19" s="25" t="s">
        <v>359</v>
      </c>
    </row>
    <row r="20" spans="1:2" x14ac:dyDescent="0.15">
      <c r="A20" s="25" t="s">
        <v>259</v>
      </c>
      <c r="B20" s="25" t="s">
        <v>360</v>
      </c>
    </row>
    <row r="21" spans="1:2" x14ac:dyDescent="0.15">
      <c r="A21" s="25" t="s">
        <v>260</v>
      </c>
      <c r="B21" s="25" t="s">
        <v>361</v>
      </c>
    </row>
    <row r="22" spans="1:2" x14ac:dyDescent="0.15">
      <c r="A22" s="25" t="s">
        <v>261</v>
      </c>
      <c r="B22" s="25" t="s">
        <v>362</v>
      </c>
    </row>
    <row r="23" spans="1:2" x14ac:dyDescent="0.15">
      <c r="A23" s="25" t="s">
        <v>262</v>
      </c>
      <c r="B23" s="25" t="s">
        <v>363</v>
      </c>
    </row>
    <row r="24" spans="1:2" x14ac:dyDescent="0.15">
      <c r="A24" s="25" t="s">
        <v>263</v>
      </c>
      <c r="B24" s="25" t="s">
        <v>364</v>
      </c>
    </row>
    <row r="25" spans="1:2" x14ac:dyDescent="0.15">
      <c r="A25" s="25" t="s">
        <v>264</v>
      </c>
      <c r="B25" s="25" t="s">
        <v>365</v>
      </c>
    </row>
    <row r="26" spans="1:2" x14ac:dyDescent="0.15">
      <c r="A26" s="25" t="s">
        <v>265</v>
      </c>
      <c r="B26" s="25" t="s">
        <v>366</v>
      </c>
    </row>
    <row r="27" spans="1:2" x14ac:dyDescent="0.15">
      <c r="A27" s="25" t="s">
        <v>266</v>
      </c>
      <c r="B27" s="25" t="s">
        <v>367</v>
      </c>
    </row>
    <row r="28" spans="1:2" x14ac:dyDescent="0.15">
      <c r="A28" s="25" t="s">
        <v>267</v>
      </c>
      <c r="B28" s="25" t="s">
        <v>368</v>
      </c>
    </row>
    <row r="29" spans="1:2" x14ac:dyDescent="0.15">
      <c r="A29" s="25" t="s">
        <v>268</v>
      </c>
      <c r="B29" s="25" t="s">
        <v>369</v>
      </c>
    </row>
    <row r="30" spans="1:2" x14ac:dyDescent="0.15">
      <c r="A30" s="25" t="s">
        <v>269</v>
      </c>
      <c r="B30" s="25" t="s">
        <v>370</v>
      </c>
    </row>
    <row r="31" spans="1:2" x14ac:dyDescent="0.15">
      <c r="A31" s="25" t="s">
        <v>270</v>
      </c>
      <c r="B31" s="25" t="s">
        <v>371</v>
      </c>
    </row>
    <row r="32" spans="1:2" x14ac:dyDescent="0.15">
      <c r="A32" s="25" t="s">
        <v>271</v>
      </c>
      <c r="B32" s="25" t="s">
        <v>372</v>
      </c>
    </row>
    <row r="33" spans="1:2" x14ac:dyDescent="0.15">
      <c r="A33" s="25" t="s">
        <v>272</v>
      </c>
      <c r="B33" s="25" t="s">
        <v>373</v>
      </c>
    </row>
    <row r="34" spans="1:2" x14ac:dyDescent="0.15">
      <c r="A34" s="25" t="s">
        <v>273</v>
      </c>
      <c r="B34" s="25" t="s">
        <v>374</v>
      </c>
    </row>
    <row r="35" spans="1:2" x14ac:dyDescent="0.15">
      <c r="A35" s="25" t="s">
        <v>274</v>
      </c>
      <c r="B35" s="25" t="s">
        <v>375</v>
      </c>
    </row>
    <row r="36" spans="1:2" x14ac:dyDescent="0.15">
      <c r="A36" s="25" t="s">
        <v>275</v>
      </c>
      <c r="B36" s="25" t="s">
        <v>376</v>
      </c>
    </row>
    <row r="37" spans="1:2" x14ac:dyDescent="0.15">
      <c r="A37" s="25" t="s">
        <v>276</v>
      </c>
      <c r="B37" s="25" t="s">
        <v>377</v>
      </c>
    </row>
    <row r="38" spans="1:2" x14ac:dyDescent="0.15">
      <c r="A38" s="25" t="s">
        <v>277</v>
      </c>
      <c r="B38" s="25" t="s">
        <v>378</v>
      </c>
    </row>
    <row r="39" spans="1:2" x14ac:dyDescent="0.15">
      <c r="A39" s="25" t="s">
        <v>278</v>
      </c>
      <c r="B39" s="25" t="s">
        <v>379</v>
      </c>
    </row>
    <row r="40" spans="1:2" x14ac:dyDescent="0.15">
      <c r="A40" s="25" t="s">
        <v>279</v>
      </c>
      <c r="B40" s="25" t="s">
        <v>380</v>
      </c>
    </row>
    <row r="41" spans="1:2" x14ac:dyDescent="0.15">
      <c r="A41" s="25" t="s">
        <v>280</v>
      </c>
      <c r="B41" s="25" t="s">
        <v>381</v>
      </c>
    </row>
    <row r="42" spans="1:2" x14ac:dyDescent="0.15">
      <c r="A42" s="25" t="s">
        <v>281</v>
      </c>
      <c r="B42" s="25" t="s">
        <v>382</v>
      </c>
    </row>
    <row r="43" spans="1:2" x14ac:dyDescent="0.15">
      <c r="A43" s="25" t="s">
        <v>282</v>
      </c>
      <c r="B43" s="25" t="s">
        <v>383</v>
      </c>
    </row>
    <row r="44" spans="1:2" x14ac:dyDescent="0.15">
      <c r="A44" s="25" t="s">
        <v>283</v>
      </c>
      <c r="B44" s="25" t="s">
        <v>384</v>
      </c>
    </row>
    <row r="45" spans="1:2" x14ac:dyDescent="0.15">
      <c r="A45" s="25" t="s">
        <v>284</v>
      </c>
      <c r="B45" s="25" t="s">
        <v>385</v>
      </c>
    </row>
    <row r="46" spans="1:2" x14ac:dyDescent="0.15">
      <c r="A46" s="25" t="s">
        <v>285</v>
      </c>
      <c r="B46" s="25" t="s">
        <v>386</v>
      </c>
    </row>
    <row r="47" spans="1:2" x14ac:dyDescent="0.15">
      <c r="A47" s="25" t="s">
        <v>286</v>
      </c>
      <c r="B47" s="25" t="s">
        <v>387</v>
      </c>
    </row>
    <row r="48" spans="1:2" x14ac:dyDescent="0.15">
      <c r="A48" s="25" t="s">
        <v>287</v>
      </c>
      <c r="B48" s="25" t="s">
        <v>388</v>
      </c>
    </row>
    <row r="49" spans="1:2" x14ac:dyDescent="0.15">
      <c r="A49" s="25" t="s">
        <v>288</v>
      </c>
      <c r="B49" s="25" t="s">
        <v>389</v>
      </c>
    </row>
    <row r="50" spans="1:2" x14ac:dyDescent="0.15">
      <c r="A50" s="25" t="s">
        <v>289</v>
      </c>
      <c r="B50" s="25" t="s">
        <v>390</v>
      </c>
    </row>
    <row r="51" spans="1:2" x14ac:dyDescent="0.15">
      <c r="A51" s="25" t="s">
        <v>290</v>
      </c>
      <c r="B51" s="25" t="s">
        <v>391</v>
      </c>
    </row>
    <row r="52" spans="1:2" x14ac:dyDescent="0.15">
      <c r="A52" s="25" t="s">
        <v>291</v>
      </c>
      <c r="B52" s="25" t="s">
        <v>392</v>
      </c>
    </row>
    <row r="53" spans="1:2" x14ac:dyDescent="0.15">
      <c r="A53" s="25" t="s">
        <v>292</v>
      </c>
      <c r="B53" s="25" t="s">
        <v>393</v>
      </c>
    </row>
    <row r="54" spans="1:2" x14ac:dyDescent="0.15">
      <c r="A54" s="25" t="s">
        <v>293</v>
      </c>
      <c r="B54" s="25" t="s">
        <v>394</v>
      </c>
    </row>
    <row r="55" spans="1:2" x14ac:dyDescent="0.15">
      <c r="A55" s="25" t="s">
        <v>294</v>
      </c>
      <c r="B55" s="25" t="s">
        <v>395</v>
      </c>
    </row>
    <row r="56" spans="1:2" x14ac:dyDescent="0.15">
      <c r="A56" s="25" t="s">
        <v>295</v>
      </c>
      <c r="B56" s="25" t="s">
        <v>396</v>
      </c>
    </row>
    <row r="57" spans="1:2" x14ac:dyDescent="0.15">
      <c r="A57" s="25" t="s">
        <v>296</v>
      </c>
      <c r="B57" s="25" t="s">
        <v>397</v>
      </c>
    </row>
    <row r="58" spans="1:2" x14ac:dyDescent="0.15">
      <c r="A58" s="25" t="s">
        <v>297</v>
      </c>
      <c r="B58" s="25" t="s">
        <v>398</v>
      </c>
    </row>
    <row r="59" spans="1:2" x14ac:dyDescent="0.15">
      <c r="A59" s="25" t="s">
        <v>298</v>
      </c>
      <c r="B59" s="25" t="s">
        <v>399</v>
      </c>
    </row>
    <row r="60" spans="1:2" x14ac:dyDescent="0.15">
      <c r="A60" s="25" t="s">
        <v>299</v>
      </c>
      <c r="B60" s="25" t="s">
        <v>400</v>
      </c>
    </row>
    <row r="61" spans="1:2" x14ac:dyDescent="0.15">
      <c r="A61" s="25" t="s">
        <v>300</v>
      </c>
      <c r="B61" s="25" t="s">
        <v>401</v>
      </c>
    </row>
    <row r="62" spans="1:2" x14ac:dyDescent="0.15">
      <c r="A62" s="25" t="s">
        <v>301</v>
      </c>
      <c r="B62" s="25" t="s">
        <v>402</v>
      </c>
    </row>
    <row r="63" spans="1:2" x14ac:dyDescent="0.15">
      <c r="A63" s="25" t="s">
        <v>302</v>
      </c>
      <c r="B63" s="25" t="s">
        <v>403</v>
      </c>
    </row>
    <row r="64" spans="1:2" x14ac:dyDescent="0.15">
      <c r="A64" s="25" t="s">
        <v>303</v>
      </c>
      <c r="B64" s="25" t="s">
        <v>404</v>
      </c>
    </row>
    <row r="65" spans="1:2" x14ac:dyDescent="0.15">
      <c r="A65" s="25" t="s">
        <v>304</v>
      </c>
      <c r="B65" s="25" t="s">
        <v>405</v>
      </c>
    </row>
    <row r="66" spans="1:2" x14ac:dyDescent="0.15">
      <c r="A66" s="25" t="s">
        <v>305</v>
      </c>
      <c r="B66" s="25" t="s">
        <v>406</v>
      </c>
    </row>
    <row r="67" spans="1:2" x14ac:dyDescent="0.15">
      <c r="A67" s="25" t="s">
        <v>306</v>
      </c>
      <c r="B67" s="25" t="s">
        <v>407</v>
      </c>
    </row>
    <row r="68" spans="1:2" x14ac:dyDescent="0.15">
      <c r="A68" s="25" t="s">
        <v>307</v>
      </c>
      <c r="B68" s="25" t="s">
        <v>408</v>
      </c>
    </row>
    <row r="69" spans="1:2" x14ac:dyDescent="0.15">
      <c r="A69" s="25" t="s">
        <v>308</v>
      </c>
      <c r="B69" s="25" t="s">
        <v>409</v>
      </c>
    </row>
    <row r="70" spans="1:2" x14ac:dyDescent="0.15">
      <c r="A70" s="25" t="s">
        <v>309</v>
      </c>
      <c r="B70" s="25" t="s">
        <v>410</v>
      </c>
    </row>
    <row r="71" spans="1:2" x14ac:dyDescent="0.15">
      <c r="A71" s="25" t="s">
        <v>310</v>
      </c>
      <c r="B71" s="25" t="s">
        <v>411</v>
      </c>
    </row>
    <row r="72" spans="1:2" x14ac:dyDescent="0.15">
      <c r="A72" s="25" t="s">
        <v>311</v>
      </c>
      <c r="B72" s="25" t="s">
        <v>412</v>
      </c>
    </row>
    <row r="73" spans="1:2" x14ac:dyDescent="0.15">
      <c r="A73" s="25" t="s">
        <v>312</v>
      </c>
      <c r="B73" s="25" t="s">
        <v>413</v>
      </c>
    </row>
    <row r="74" spans="1:2" x14ac:dyDescent="0.15">
      <c r="A74" s="25" t="s">
        <v>313</v>
      </c>
      <c r="B74" s="25" t="s">
        <v>414</v>
      </c>
    </row>
    <row r="75" spans="1:2" x14ac:dyDescent="0.15">
      <c r="A75" s="25" t="s">
        <v>314</v>
      </c>
      <c r="B75" s="25" t="s">
        <v>415</v>
      </c>
    </row>
    <row r="76" spans="1:2" x14ac:dyDescent="0.15">
      <c r="A76" s="25" t="s">
        <v>315</v>
      </c>
      <c r="B76" s="25" t="s">
        <v>416</v>
      </c>
    </row>
    <row r="77" spans="1:2" x14ac:dyDescent="0.15">
      <c r="A77" s="25" t="s">
        <v>316</v>
      </c>
      <c r="B77" s="25" t="s">
        <v>417</v>
      </c>
    </row>
    <row r="78" spans="1:2" x14ac:dyDescent="0.15">
      <c r="A78" s="25" t="s">
        <v>317</v>
      </c>
      <c r="B78" s="25" t="s">
        <v>418</v>
      </c>
    </row>
    <row r="79" spans="1:2" x14ac:dyDescent="0.15">
      <c r="A79" s="25" t="s">
        <v>318</v>
      </c>
      <c r="B79" s="25" t="s">
        <v>419</v>
      </c>
    </row>
    <row r="80" spans="1:2" x14ac:dyDescent="0.15">
      <c r="A80" s="25" t="s">
        <v>319</v>
      </c>
      <c r="B80" s="25" t="s">
        <v>420</v>
      </c>
    </row>
    <row r="81" spans="1:2" x14ac:dyDescent="0.15">
      <c r="A81" s="25" t="s">
        <v>320</v>
      </c>
      <c r="B81" s="25" t="s">
        <v>421</v>
      </c>
    </row>
    <row r="82" spans="1:2" x14ac:dyDescent="0.15">
      <c r="A82" s="25" t="s">
        <v>321</v>
      </c>
      <c r="B82" s="25" t="s">
        <v>422</v>
      </c>
    </row>
    <row r="83" spans="1:2" x14ac:dyDescent="0.15">
      <c r="A83" s="25" t="s">
        <v>322</v>
      </c>
      <c r="B83" s="25" t="s">
        <v>423</v>
      </c>
    </row>
    <row r="84" spans="1:2" x14ac:dyDescent="0.15">
      <c r="A84" s="25" t="s">
        <v>323</v>
      </c>
      <c r="B84" s="25" t="s">
        <v>424</v>
      </c>
    </row>
    <row r="85" spans="1:2" x14ac:dyDescent="0.15">
      <c r="A85" s="25" t="s">
        <v>324</v>
      </c>
      <c r="B85" s="25" t="s">
        <v>425</v>
      </c>
    </row>
    <row r="86" spans="1:2" x14ac:dyDescent="0.15">
      <c r="A86" s="25" t="s">
        <v>325</v>
      </c>
      <c r="B86" s="25" t="s">
        <v>426</v>
      </c>
    </row>
    <row r="87" spans="1:2" x14ac:dyDescent="0.15">
      <c r="A87" s="25" t="s">
        <v>326</v>
      </c>
      <c r="B87" s="25" t="s">
        <v>427</v>
      </c>
    </row>
    <row r="88" spans="1:2" x14ac:dyDescent="0.15">
      <c r="A88" s="25" t="s">
        <v>327</v>
      </c>
      <c r="B88" s="25" t="s">
        <v>428</v>
      </c>
    </row>
    <row r="89" spans="1:2" x14ac:dyDescent="0.15">
      <c r="A89" s="25" t="s">
        <v>328</v>
      </c>
      <c r="B89" s="25" t="s">
        <v>429</v>
      </c>
    </row>
    <row r="90" spans="1:2" x14ac:dyDescent="0.15">
      <c r="A90" s="25" t="s">
        <v>329</v>
      </c>
      <c r="B90" s="25" t="s">
        <v>430</v>
      </c>
    </row>
    <row r="91" spans="1:2" x14ac:dyDescent="0.15">
      <c r="A91" s="25" t="s">
        <v>330</v>
      </c>
      <c r="B91" s="25" t="s">
        <v>431</v>
      </c>
    </row>
    <row r="92" spans="1:2" x14ac:dyDescent="0.15">
      <c r="A92" s="25" t="s">
        <v>331</v>
      </c>
      <c r="B92" s="25" t="s">
        <v>432</v>
      </c>
    </row>
    <row r="93" spans="1:2" x14ac:dyDescent="0.15">
      <c r="A93" s="25" t="s">
        <v>298</v>
      </c>
      <c r="B93" s="25" t="s">
        <v>433</v>
      </c>
    </row>
    <row r="94" spans="1:2" x14ac:dyDescent="0.15">
      <c r="A94" s="25" t="s">
        <v>332</v>
      </c>
      <c r="B94" s="25" t="s">
        <v>434</v>
      </c>
    </row>
    <row r="95" spans="1:2" x14ac:dyDescent="0.15">
      <c r="A95" s="25" t="s">
        <v>333</v>
      </c>
      <c r="B95" s="25" t="s">
        <v>435</v>
      </c>
    </row>
    <row r="96" spans="1:2" x14ac:dyDescent="0.15">
      <c r="A96" s="25" t="s">
        <v>334</v>
      </c>
      <c r="B96" s="25" t="s">
        <v>436</v>
      </c>
    </row>
    <row r="97" spans="1:2" x14ac:dyDescent="0.15">
      <c r="A97" s="25" t="s">
        <v>335</v>
      </c>
      <c r="B97" s="25" t="s">
        <v>437</v>
      </c>
    </row>
    <row r="98" spans="1:2" x14ac:dyDescent="0.15">
      <c r="A98" s="25" t="s">
        <v>336</v>
      </c>
      <c r="B98" s="25" t="s">
        <v>438</v>
      </c>
    </row>
    <row r="99" spans="1:2" x14ac:dyDescent="0.15">
      <c r="A99" s="25" t="s">
        <v>337</v>
      </c>
      <c r="B99" s="25" t="s">
        <v>439</v>
      </c>
    </row>
    <row r="100" spans="1:2" x14ac:dyDescent="0.15">
      <c r="A100" s="25" t="s">
        <v>338</v>
      </c>
      <c r="B100" s="25" t="s">
        <v>440</v>
      </c>
    </row>
    <row r="104" spans="1:2" x14ac:dyDescent="0.15">
      <c r="A104" s="21" t="s">
        <v>339</v>
      </c>
      <c r="B104" s="22">
        <v>1</v>
      </c>
    </row>
    <row r="105" spans="1:2" x14ac:dyDescent="0.15">
      <c r="A105" s="23" t="s">
        <v>340</v>
      </c>
      <c r="B105" s="22">
        <v>2</v>
      </c>
    </row>
    <row r="106" spans="1:2" x14ac:dyDescent="0.15">
      <c r="A106" s="23" t="s">
        <v>341</v>
      </c>
      <c r="B106" s="22">
        <v>3</v>
      </c>
    </row>
    <row r="107" spans="1:2" x14ac:dyDescent="0.15">
      <c r="A107" s="24" t="s">
        <v>4</v>
      </c>
      <c r="B107" s="22">
        <v>4</v>
      </c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7"/>
  <sheetViews>
    <sheetView workbookViewId="0">
      <selection activeCell="E9" sqref="E9"/>
    </sheetView>
  </sheetViews>
  <sheetFormatPr defaultRowHeight="13.5" x14ac:dyDescent="0.15"/>
  <cols>
    <col min="1" max="1" width="4.625" style="29" customWidth="1"/>
    <col min="2" max="2" width="12.625" style="29" customWidth="1"/>
    <col min="3" max="3" width="15.625" style="29" customWidth="1"/>
    <col min="4" max="4" width="12.625" style="29" customWidth="1"/>
    <col min="5" max="5" width="5.625" style="29" customWidth="1"/>
    <col min="6" max="6" width="21.625" style="29" customWidth="1"/>
    <col min="7" max="7" width="8.625" style="29" customWidth="1"/>
    <col min="8" max="8" width="10.625" style="29" customWidth="1"/>
    <col min="9" max="9" width="8.625" style="29" customWidth="1"/>
    <col min="10" max="12" width="10.625" style="29" customWidth="1"/>
    <col min="13" max="16384" width="9" style="29"/>
  </cols>
  <sheetData>
    <row r="1" spans="1:12" ht="20.100000000000001" customHeight="1" x14ac:dyDescent="0.15"/>
    <row r="2" spans="1:12" ht="20.100000000000001" customHeight="1" x14ac:dyDescent="0.15">
      <c r="J2" s="30" t="s">
        <v>468</v>
      </c>
      <c r="K2" s="30"/>
      <c r="L2" s="30"/>
    </row>
    <row r="3" spans="1:12" ht="27.95" customHeight="1" x14ac:dyDescent="0.15">
      <c r="A3" s="31" t="s">
        <v>512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20.100000000000001" customHeight="1" x14ac:dyDescent="0.15">
      <c r="G4" s="52" t="s">
        <v>0</v>
      </c>
      <c r="H4" s="53"/>
      <c r="I4" s="383" t="str">
        <f>Inputval!F16</f>
        <v/>
      </c>
      <c r="J4" s="383"/>
      <c r="K4" s="383"/>
      <c r="L4" s="384"/>
    </row>
    <row r="5" spans="1:12" ht="5.0999999999999996" customHeight="1" x14ac:dyDescent="0.15"/>
    <row r="6" spans="1:12" s="33" customFormat="1" ht="20.100000000000001" customHeight="1" x14ac:dyDescent="0.15">
      <c r="A6" s="363" t="s">
        <v>469</v>
      </c>
      <c r="B6" s="363" t="s">
        <v>31</v>
      </c>
      <c r="C6" s="363" t="s">
        <v>470</v>
      </c>
      <c r="D6" s="364" t="s">
        <v>471</v>
      </c>
      <c r="E6" s="364" t="s">
        <v>472</v>
      </c>
      <c r="F6" s="365"/>
      <c r="G6" s="365"/>
      <c r="H6" s="365"/>
      <c r="I6" s="365"/>
      <c r="J6" s="366" t="s">
        <v>473</v>
      </c>
      <c r="K6" s="366" t="s">
        <v>509</v>
      </c>
      <c r="L6" s="366" t="s">
        <v>477</v>
      </c>
    </row>
    <row r="7" spans="1:12" s="33" customFormat="1" ht="19.5" customHeight="1" x14ac:dyDescent="0.15">
      <c r="A7" s="363"/>
      <c r="B7" s="363"/>
      <c r="C7" s="363"/>
      <c r="D7" s="363"/>
      <c r="E7" s="50" t="s">
        <v>474</v>
      </c>
      <c r="F7" s="51" t="s">
        <v>475</v>
      </c>
      <c r="G7" s="51"/>
      <c r="H7" s="51"/>
      <c r="I7" s="50" t="s">
        <v>476</v>
      </c>
      <c r="J7" s="367"/>
      <c r="K7" s="367"/>
      <c r="L7" s="367"/>
    </row>
    <row r="8" spans="1:12" s="33" customFormat="1" ht="21.75" customHeight="1" x14ac:dyDescent="0.15">
      <c r="A8" s="374">
        <v>1</v>
      </c>
      <c r="B8" s="377"/>
      <c r="C8" s="377"/>
      <c r="D8" s="380"/>
      <c r="E8" s="34" t="str">
        <f>IF(F8="","",VLOOKUP(F8,資格一覧!A1:B100,2,FALSE))</f>
        <v/>
      </c>
      <c r="F8" s="371"/>
      <c r="G8" s="372"/>
      <c r="H8" s="373"/>
      <c r="I8" s="54"/>
      <c r="J8" s="368"/>
      <c r="K8" s="368"/>
      <c r="L8" s="368"/>
    </row>
    <row r="9" spans="1:12" s="33" customFormat="1" ht="21.75" customHeight="1" x14ac:dyDescent="0.15">
      <c r="A9" s="375"/>
      <c r="B9" s="378"/>
      <c r="C9" s="378"/>
      <c r="D9" s="381"/>
      <c r="E9" s="34" t="str">
        <f>IF(F9="","",VLOOKUP(F9,資格一覧!A2:B101,2,FALSE))</f>
        <v/>
      </c>
      <c r="F9" s="371"/>
      <c r="G9" s="372"/>
      <c r="H9" s="373"/>
      <c r="I9" s="54"/>
      <c r="J9" s="369"/>
      <c r="K9" s="369"/>
      <c r="L9" s="369"/>
    </row>
    <row r="10" spans="1:12" s="33" customFormat="1" ht="21.75" customHeight="1" x14ac:dyDescent="0.15">
      <c r="A10" s="375"/>
      <c r="B10" s="378"/>
      <c r="C10" s="378"/>
      <c r="D10" s="381"/>
      <c r="E10" s="34" t="str">
        <f>IF(F10="","",VLOOKUP(F10,資格一覧!A3:B102,2,FALSE))</f>
        <v/>
      </c>
      <c r="F10" s="371"/>
      <c r="G10" s="372"/>
      <c r="H10" s="373"/>
      <c r="I10" s="54"/>
      <c r="J10" s="369"/>
      <c r="K10" s="369"/>
      <c r="L10" s="369"/>
    </row>
    <row r="11" spans="1:12" s="33" customFormat="1" ht="21.75" customHeight="1" x14ac:dyDescent="0.15">
      <c r="A11" s="376"/>
      <c r="B11" s="379"/>
      <c r="C11" s="379"/>
      <c r="D11" s="382"/>
      <c r="E11" s="34" t="str">
        <f>IF(F11="","",VLOOKUP(F11,資格一覧!A4:B103,2,FALSE))</f>
        <v/>
      </c>
      <c r="F11" s="371"/>
      <c r="G11" s="372"/>
      <c r="H11" s="373"/>
      <c r="I11" s="54"/>
      <c r="J11" s="370"/>
      <c r="K11" s="370"/>
      <c r="L11" s="370"/>
    </row>
    <row r="12" spans="1:12" s="33" customFormat="1" ht="21.75" customHeight="1" x14ac:dyDescent="0.15">
      <c r="A12" s="374">
        <v>2</v>
      </c>
      <c r="B12" s="377"/>
      <c r="C12" s="377"/>
      <c r="D12" s="380"/>
      <c r="E12" s="34" t="str">
        <f>IF(F12="","",VLOOKUP(F12,資格一覧!A5:B104,2,FALSE))</f>
        <v/>
      </c>
      <c r="F12" s="371"/>
      <c r="G12" s="372"/>
      <c r="H12" s="373"/>
      <c r="I12" s="54"/>
      <c r="J12" s="368"/>
      <c r="K12" s="368"/>
      <c r="L12" s="368"/>
    </row>
    <row r="13" spans="1:12" s="33" customFormat="1" ht="21.75" customHeight="1" x14ac:dyDescent="0.15">
      <c r="A13" s="375"/>
      <c r="B13" s="378"/>
      <c r="C13" s="378"/>
      <c r="D13" s="381"/>
      <c r="E13" s="34" t="str">
        <f>IF(F13="","",VLOOKUP(F13,資格一覧!A6:B105,2,FALSE))</f>
        <v/>
      </c>
      <c r="F13" s="371"/>
      <c r="G13" s="372"/>
      <c r="H13" s="373"/>
      <c r="I13" s="54"/>
      <c r="J13" s="369"/>
      <c r="K13" s="369"/>
      <c r="L13" s="369"/>
    </row>
    <row r="14" spans="1:12" s="33" customFormat="1" ht="21.75" customHeight="1" x14ac:dyDescent="0.15">
      <c r="A14" s="375"/>
      <c r="B14" s="378"/>
      <c r="C14" s="378"/>
      <c r="D14" s="381"/>
      <c r="E14" s="34" t="str">
        <f>IF(F14="","",VLOOKUP(F14,資格一覧!A7:B106,2,FALSE))</f>
        <v/>
      </c>
      <c r="F14" s="371"/>
      <c r="G14" s="372"/>
      <c r="H14" s="373"/>
      <c r="I14" s="54"/>
      <c r="J14" s="369"/>
      <c r="K14" s="369"/>
      <c r="L14" s="369"/>
    </row>
    <row r="15" spans="1:12" s="33" customFormat="1" ht="21.75" customHeight="1" x14ac:dyDescent="0.15">
      <c r="A15" s="376"/>
      <c r="B15" s="379"/>
      <c r="C15" s="379"/>
      <c r="D15" s="382"/>
      <c r="E15" s="34" t="str">
        <f>IF(F15="","",VLOOKUP(F15,資格一覧!A8:B107,2,FALSE))</f>
        <v/>
      </c>
      <c r="F15" s="371"/>
      <c r="G15" s="372"/>
      <c r="H15" s="373"/>
      <c r="I15" s="54"/>
      <c r="J15" s="370"/>
      <c r="K15" s="370"/>
      <c r="L15" s="370"/>
    </row>
    <row r="16" spans="1:12" s="33" customFormat="1" ht="21.75" customHeight="1" x14ac:dyDescent="0.15">
      <c r="A16" s="374">
        <v>3</v>
      </c>
      <c r="B16" s="377"/>
      <c r="C16" s="377"/>
      <c r="D16" s="380"/>
      <c r="E16" s="34" t="str">
        <f>IF(F16="","",VLOOKUP(F16,資格一覧!A9:B108,2,FALSE))</f>
        <v/>
      </c>
      <c r="F16" s="371"/>
      <c r="G16" s="372"/>
      <c r="H16" s="373"/>
      <c r="I16" s="54"/>
      <c r="J16" s="368"/>
      <c r="K16" s="368"/>
      <c r="L16" s="368"/>
    </row>
    <row r="17" spans="1:12" s="33" customFormat="1" ht="21.75" customHeight="1" x14ac:dyDescent="0.15">
      <c r="A17" s="375"/>
      <c r="B17" s="378"/>
      <c r="C17" s="378"/>
      <c r="D17" s="381"/>
      <c r="E17" s="34" t="str">
        <f>IF(F17="","",VLOOKUP(F17,資格一覧!A10:B109,2,FALSE))</f>
        <v/>
      </c>
      <c r="F17" s="371"/>
      <c r="G17" s="372"/>
      <c r="H17" s="373"/>
      <c r="I17" s="54"/>
      <c r="J17" s="369"/>
      <c r="K17" s="369"/>
      <c r="L17" s="369"/>
    </row>
    <row r="18" spans="1:12" s="33" customFormat="1" ht="21.75" customHeight="1" x14ac:dyDescent="0.15">
      <c r="A18" s="375"/>
      <c r="B18" s="378"/>
      <c r="C18" s="378"/>
      <c r="D18" s="381"/>
      <c r="E18" s="34" t="str">
        <f>IF(F18="","",VLOOKUP(F18,資格一覧!A11:B110,2,FALSE))</f>
        <v/>
      </c>
      <c r="F18" s="371"/>
      <c r="G18" s="372"/>
      <c r="H18" s="373"/>
      <c r="I18" s="54"/>
      <c r="J18" s="369"/>
      <c r="K18" s="369"/>
      <c r="L18" s="369"/>
    </row>
    <row r="19" spans="1:12" s="33" customFormat="1" ht="21.75" customHeight="1" x14ac:dyDescent="0.15">
      <c r="A19" s="376"/>
      <c r="B19" s="379"/>
      <c r="C19" s="379"/>
      <c r="D19" s="382"/>
      <c r="E19" s="34" t="str">
        <f>IF(F19="","",VLOOKUP(F19,資格一覧!A12:B111,2,FALSE))</f>
        <v/>
      </c>
      <c r="F19" s="371"/>
      <c r="G19" s="372"/>
      <c r="H19" s="373"/>
      <c r="I19" s="54"/>
      <c r="J19" s="370"/>
      <c r="K19" s="370"/>
      <c r="L19" s="370"/>
    </row>
    <row r="20" spans="1:12" s="33" customFormat="1" ht="21.75" customHeight="1" x14ac:dyDescent="0.15">
      <c r="A20" s="374">
        <v>4</v>
      </c>
      <c r="B20" s="377"/>
      <c r="C20" s="377"/>
      <c r="D20" s="380"/>
      <c r="E20" s="34" t="str">
        <f>IF(F20="","",VLOOKUP(F20,資格一覧!A13:B112,2,FALSE))</f>
        <v/>
      </c>
      <c r="F20" s="371"/>
      <c r="G20" s="372"/>
      <c r="H20" s="373"/>
      <c r="I20" s="54"/>
      <c r="J20" s="368"/>
      <c r="K20" s="368"/>
      <c r="L20" s="368"/>
    </row>
    <row r="21" spans="1:12" s="33" customFormat="1" ht="21.75" customHeight="1" x14ac:dyDescent="0.15">
      <c r="A21" s="375"/>
      <c r="B21" s="378"/>
      <c r="C21" s="378"/>
      <c r="D21" s="381"/>
      <c r="E21" s="34" t="str">
        <f>IF(F21="","",VLOOKUP(F21,資格一覧!A14:B113,2,FALSE))</f>
        <v/>
      </c>
      <c r="F21" s="371"/>
      <c r="G21" s="372"/>
      <c r="H21" s="373"/>
      <c r="I21" s="54"/>
      <c r="J21" s="369"/>
      <c r="K21" s="369"/>
      <c r="L21" s="369"/>
    </row>
    <row r="22" spans="1:12" s="33" customFormat="1" ht="21.75" customHeight="1" x14ac:dyDescent="0.15">
      <c r="A22" s="375"/>
      <c r="B22" s="378"/>
      <c r="C22" s="378"/>
      <c r="D22" s="381"/>
      <c r="E22" s="34" t="str">
        <f>IF(F22="","",VLOOKUP(F22,資格一覧!A15:B114,2,FALSE))</f>
        <v/>
      </c>
      <c r="F22" s="371"/>
      <c r="G22" s="372"/>
      <c r="H22" s="373"/>
      <c r="I22" s="54"/>
      <c r="J22" s="369"/>
      <c r="K22" s="369"/>
      <c r="L22" s="369"/>
    </row>
    <row r="23" spans="1:12" s="33" customFormat="1" ht="21.75" customHeight="1" x14ac:dyDescent="0.15">
      <c r="A23" s="376"/>
      <c r="B23" s="379"/>
      <c r="C23" s="379"/>
      <c r="D23" s="382"/>
      <c r="E23" s="34" t="str">
        <f>IF(F23="","",VLOOKUP(F23,資格一覧!A16:B115,2,FALSE))</f>
        <v/>
      </c>
      <c r="F23" s="371"/>
      <c r="G23" s="372"/>
      <c r="H23" s="373"/>
      <c r="I23" s="54"/>
      <c r="J23" s="370"/>
      <c r="K23" s="370"/>
      <c r="L23" s="370"/>
    </row>
    <row r="24" spans="1:12" s="33" customFormat="1" ht="21.75" customHeight="1" x14ac:dyDescent="0.15">
      <c r="A24" s="374">
        <v>5</v>
      </c>
      <c r="B24" s="377"/>
      <c r="C24" s="377"/>
      <c r="D24" s="380"/>
      <c r="E24" s="34" t="str">
        <f>IF(F24="","",VLOOKUP(F24,資格一覧!A17:B116,2,FALSE))</f>
        <v/>
      </c>
      <c r="F24" s="371"/>
      <c r="G24" s="372"/>
      <c r="H24" s="373"/>
      <c r="I24" s="54"/>
      <c r="J24" s="368"/>
      <c r="K24" s="368"/>
      <c r="L24" s="368"/>
    </row>
    <row r="25" spans="1:12" s="33" customFormat="1" ht="21.75" customHeight="1" x14ac:dyDescent="0.15">
      <c r="A25" s="375"/>
      <c r="B25" s="378"/>
      <c r="C25" s="378"/>
      <c r="D25" s="381"/>
      <c r="E25" s="34" t="str">
        <f>IF(F25="","",VLOOKUP(F25,資格一覧!A18:B117,2,FALSE))</f>
        <v/>
      </c>
      <c r="F25" s="371"/>
      <c r="G25" s="372"/>
      <c r="H25" s="373"/>
      <c r="I25" s="54"/>
      <c r="J25" s="369"/>
      <c r="K25" s="369"/>
      <c r="L25" s="369"/>
    </row>
    <row r="26" spans="1:12" s="33" customFormat="1" ht="21.75" customHeight="1" x14ac:dyDescent="0.15">
      <c r="A26" s="375"/>
      <c r="B26" s="378"/>
      <c r="C26" s="378"/>
      <c r="D26" s="381"/>
      <c r="E26" s="34" t="str">
        <f>IF(F26="","",VLOOKUP(F26,資格一覧!A19:B118,2,FALSE))</f>
        <v/>
      </c>
      <c r="F26" s="371"/>
      <c r="G26" s="372"/>
      <c r="H26" s="373"/>
      <c r="I26" s="54"/>
      <c r="J26" s="369"/>
      <c r="K26" s="369"/>
      <c r="L26" s="369"/>
    </row>
    <row r="27" spans="1:12" s="33" customFormat="1" ht="21.75" customHeight="1" x14ac:dyDescent="0.15">
      <c r="A27" s="376"/>
      <c r="B27" s="379"/>
      <c r="C27" s="379"/>
      <c r="D27" s="382"/>
      <c r="E27" s="34" t="str">
        <f>IF(F27="","",VLOOKUP(F27,資格一覧!A20:B119,2,FALSE))</f>
        <v/>
      </c>
      <c r="F27" s="371"/>
      <c r="G27" s="372"/>
      <c r="H27" s="373"/>
      <c r="I27" s="54"/>
      <c r="J27" s="370"/>
      <c r="K27" s="370"/>
      <c r="L27" s="370"/>
    </row>
    <row r="28" spans="1:12" s="33" customFormat="1" ht="21.75" customHeight="1" x14ac:dyDescent="0.15">
      <c r="A28" s="374">
        <v>6</v>
      </c>
      <c r="B28" s="377"/>
      <c r="C28" s="377"/>
      <c r="D28" s="380"/>
      <c r="E28" s="34" t="str">
        <f>IF(F28="","",VLOOKUP(F28,資格一覧!A21:B120,2,FALSE))</f>
        <v/>
      </c>
      <c r="F28" s="371"/>
      <c r="G28" s="372"/>
      <c r="H28" s="373"/>
      <c r="I28" s="54"/>
      <c r="J28" s="368"/>
      <c r="K28" s="368"/>
      <c r="L28" s="368"/>
    </row>
    <row r="29" spans="1:12" s="33" customFormat="1" ht="21.75" customHeight="1" x14ac:dyDescent="0.15">
      <c r="A29" s="375"/>
      <c r="B29" s="378"/>
      <c r="C29" s="378"/>
      <c r="D29" s="381"/>
      <c r="E29" s="34" t="str">
        <f>IF(F29="","",VLOOKUP(F29,資格一覧!A22:B121,2,FALSE))</f>
        <v/>
      </c>
      <c r="F29" s="371"/>
      <c r="G29" s="372"/>
      <c r="H29" s="373"/>
      <c r="I29" s="54"/>
      <c r="J29" s="369"/>
      <c r="K29" s="369"/>
      <c r="L29" s="369"/>
    </row>
    <row r="30" spans="1:12" s="33" customFormat="1" ht="21.75" customHeight="1" x14ac:dyDescent="0.15">
      <c r="A30" s="375"/>
      <c r="B30" s="378"/>
      <c r="C30" s="378"/>
      <c r="D30" s="381"/>
      <c r="E30" s="34" t="str">
        <f>IF(F30="","",VLOOKUP(F30,資格一覧!A23:B122,2,FALSE))</f>
        <v/>
      </c>
      <c r="F30" s="371"/>
      <c r="G30" s="372"/>
      <c r="H30" s="373"/>
      <c r="I30" s="54"/>
      <c r="J30" s="369"/>
      <c r="K30" s="369"/>
      <c r="L30" s="369"/>
    </row>
    <row r="31" spans="1:12" s="33" customFormat="1" ht="21.75" customHeight="1" x14ac:dyDescent="0.15">
      <c r="A31" s="376"/>
      <c r="B31" s="379"/>
      <c r="C31" s="379"/>
      <c r="D31" s="382"/>
      <c r="E31" s="34" t="str">
        <f>IF(F31="","",VLOOKUP(F31,資格一覧!A24:B123,2,FALSE))</f>
        <v/>
      </c>
      <c r="F31" s="371"/>
      <c r="G31" s="372"/>
      <c r="H31" s="373"/>
      <c r="I31" s="54"/>
      <c r="J31" s="370"/>
      <c r="K31" s="370"/>
      <c r="L31" s="370"/>
    </row>
    <row r="32" spans="1:12" s="33" customFormat="1" ht="21.75" customHeight="1" x14ac:dyDescent="0.15">
      <c r="A32" s="374">
        <v>7</v>
      </c>
      <c r="B32" s="377"/>
      <c r="C32" s="377"/>
      <c r="D32" s="380"/>
      <c r="E32" s="34" t="str">
        <f>IF(F32="","",VLOOKUP(F32,資格一覧!A25:B124,2,FALSE))</f>
        <v/>
      </c>
      <c r="F32" s="371"/>
      <c r="G32" s="372"/>
      <c r="H32" s="373"/>
      <c r="I32" s="54"/>
      <c r="J32" s="368"/>
      <c r="K32" s="368"/>
      <c r="L32" s="368"/>
    </row>
    <row r="33" spans="1:12" s="33" customFormat="1" ht="21.75" customHeight="1" x14ac:dyDescent="0.15">
      <c r="A33" s="375"/>
      <c r="B33" s="378"/>
      <c r="C33" s="378"/>
      <c r="D33" s="381"/>
      <c r="E33" s="34" t="str">
        <f>IF(F33="","",VLOOKUP(F33,資格一覧!A26:B125,2,FALSE))</f>
        <v/>
      </c>
      <c r="F33" s="371"/>
      <c r="G33" s="372"/>
      <c r="H33" s="373"/>
      <c r="I33" s="54"/>
      <c r="J33" s="369"/>
      <c r="K33" s="369"/>
      <c r="L33" s="369"/>
    </row>
    <row r="34" spans="1:12" s="33" customFormat="1" ht="21.75" customHeight="1" x14ac:dyDescent="0.15">
      <c r="A34" s="375"/>
      <c r="B34" s="378"/>
      <c r="C34" s="378"/>
      <c r="D34" s="381"/>
      <c r="E34" s="34" t="str">
        <f>IF(F34="","",VLOOKUP(F34,資格一覧!A27:B126,2,FALSE))</f>
        <v/>
      </c>
      <c r="F34" s="371"/>
      <c r="G34" s="372"/>
      <c r="H34" s="373"/>
      <c r="I34" s="54"/>
      <c r="J34" s="369"/>
      <c r="K34" s="369"/>
      <c r="L34" s="369"/>
    </row>
    <row r="35" spans="1:12" s="33" customFormat="1" ht="21.75" customHeight="1" x14ac:dyDescent="0.15">
      <c r="A35" s="376"/>
      <c r="B35" s="379"/>
      <c r="C35" s="379"/>
      <c r="D35" s="382"/>
      <c r="E35" s="34" t="str">
        <f>IF(F35="","",VLOOKUP(F35,資格一覧!A28:B127,2,FALSE))</f>
        <v/>
      </c>
      <c r="F35" s="371"/>
      <c r="G35" s="372"/>
      <c r="H35" s="373"/>
      <c r="I35" s="54"/>
      <c r="J35" s="370"/>
      <c r="K35" s="370"/>
      <c r="L35" s="370"/>
    </row>
    <row r="36" spans="1:12" s="33" customFormat="1" ht="21.75" customHeight="1" x14ac:dyDescent="0.15">
      <c r="A36" s="374">
        <v>8</v>
      </c>
      <c r="B36" s="377"/>
      <c r="C36" s="377"/>
      <c r="D36" s="380"/>
      <c r="E36" s="34" t="str">
        <f>IF(F36="","",VLOOKUP(F36,資格一覧!A29:B128,2,FALSE))</f>
        <v/>
      </c>
      <c r="F36" s="371"/>
      <c r="G36" s="372"/>
      <c r="H36" s="373"/>
      <c r="I36" s="54"/>
      <c r="J36" s="368"/>
      <c r="K36" s="368"/>
      <c r="L36" s="368"/>
    </row>
    <row r="37" spans="1:12" s="33" customFormat="1" ht="21.75" customHeight="1" x14ac:dyDescent="0.15">
      <c r="A37" s="375"/>
      <c r="B37" s="378"/>
      <c r="C37" s="378"/>
      <c r="D37" s="381"/>
      <c r="E37" s="34" t="str">
        <f>IF(F37="","",VLOOKUP(F37,資格一覧!A30:B129,2,FALSE))</f>
        <v/>
      </c>
      <c r="F37" s="371"/>
      <c r="G37" s="372"/>
      <c r="H37" s="373"/>
      <c r="I37" s="54"/>
      <c r="J37" s="369"/>
      <c r="K37" s="369"/>
      <c r="L37" s="369"/>
    </row>
    <row r="38" spans="1:12" s="33" customFormat="1" ht="21.75" customHeight="1" x14ac:dyDescent="0.15">
      <c r="A38" s="375"/>
      <c r="B38" s="378"/>
      <c r="C38" s="378"/>
      <c r="D38" s="381"/>
      <c r="E38" s="34" t="str">
        <f>IF(F38="","",VLOOKUP(F38,資格一覧!A31:B130,2,FALSE))</f>
        <v/>
      </c>
      <c r="F38" s="371"/>
      <c r="G38" s="372"/>
      <c r="H38" s="373"/>
      <c r="I38" s="54"/>
      <c r="J38" s="369"/>
      <c r="K38" s="369"/>
      <c r="L38" s="369"/>
    </row>
    <row r="39" spans="1:12" s="33" customFormat="1" ht="21.75" customHeight="1" x14ac:dyDescent="0.15">
      <c r="A39" s="376"/>
      <c r="B39" s="379"/>
      <c r="C39" s="379"/>
      <c r="D39" s="382"/>
      <c r="E39" s="34" t="str">
        <f>IF(F39="","",VLOOKUP(F39,資格一覧!A32:B131,2,FALSE))</f>
        <v/>
      </c>
      <c r="F39" s="371"/>
      <c r="G39" s="372"/>
      <c r="H39" s="373"/>
      <c r="I39" s="54"/>
      <c r="J39" s="370"/>
      <c r="K39" s="370"/>
      <c r="L39" s="370"/>
    </row>
    <row r="40" spans="1:12" s="33" customFormat="1" ht="21.75" customHeight="1" x14ac:dyDescent="0.15">
      <c r="A40" s="374">
        <v>9</v>
      </c>
      <c r="B40" s="377"/>
      <c r="C40" s="377"/>
      <c r="D40" s="380"/>
      <c r="E40" s="34" t="str">
        <f>IF(F40="","",VLOOKUP(F40,資格一覧!A33:B132,2,FALSE))</f>
        <v/>
      </c>
      <c r="F40" s="371"/>
      <c r="G40" s="372"/>
      <c r="H40" s="373"/>
      <c r="I40" s="54"/>
      <c r="J40" s="368"/>
      <c r="K40" s="368"/>
      <c r="L40" s="368"/>
    </row>
    <row r="41" spans="1:12" s="33" customFormat="1" ht="21.75" customHeight="1" x14ac:dyDescent="0.15">
      <c r="A41" s="375"/>
      <c r="B41" s="378"/>
      <c r="C41" s="378"/>
      <c r="D41" s="381"/>
      <c r="E41" s="34" t="str">
        <f>IF(F41="","",VLOOKUP(F41,資格一覧!A34:B133,2,FALSE))</f>
        <v/>
      </c>
      <c r="F41" s="371"/>
      <c r="G41" s="372"/>
      <c r="H41" s="373"/>
      <c r="I41" s="54"/>
      <c r="J41" s="369"/>
      <c r="K41" s="369"/>
      <c r="L41" s="369"/>
    </row>
    <row r="42" spans="1:12" s="33" customFormat="1" ht="21.75" customHeight="1" x14ac:dyDescent="0.15">
      <c r="A42" s="375"/>
      <c r="B42" s="378"/>
      <c r="C42" s="378"/>
      <c r="D42" s="381"/>
      <c r="E42" s="34" t="str">
        <f>IF(F42="","",VLOOKUP(F42,資格一覧!A35:B134,2,FALSE))</f>
        <v/>
      </c>
      <c r="F42" s="371"/>
      <c r="G42" s="372"/>
      <c r="H42" s="373"/>
      <c r="I42" s="54"/>
      <c r="J42" s="369"/>
      <c r="K42" s="369"/>
      <c r="L42" s="369"/>
    </row>
    <row r="43" spans="1:12" s="33" customFormat="1" ht="21.75" customHeight="1" x14ac:dyDescent="0.15">
      <c r="A43" s="376"/>
      <c r="B43" s="379"/>
      <c r="C43" s="379"/>
      <c r="D43" s="382"/>
      <c r="E43" s="34" t="str">
        <f>IF(F43="","",VLOOKUP(F43,資格一覧!A36:B135,2,FALSE))</f>
        <v/>
      </c>
      <c r="F43" s="371"/>
      <c r="G43" s="372"/>
      <c r="H43" s="373"/>
      <c r="I43" s="54"/>
      <c r="J43" s="370"/>
      <c r="K43" s="370"/>
      <c r="L43" s="370"/>
    </row>
    <row r="44" spans="1:12" s="33" customFormat="1" ht="21.75" customHeight="1" x14ac:dyDescent="0.15">
      <c r="A44" s="374">
        <v>10</v>
      </c>
      <c r="B44" s="377"/>
      <c r="C44" s="377"/>
      <c r="D44" s="380"/>
      <c r="E44" s="34" t="str">
        <f>IF(F44="","",VLOOKUP(F44,資格一覧!A37:B136,2,FALSE))</f>
        <v/>
      </c>
      <c r="F44" s="371"/>
      <c r="G44" s="372"/>
      <c r="H44" s="373"/>
      <c r="I44" s="54"/>
      <c r="J44" s="368"/>
      <c r="K44" s="368"/>
      <c r="L44" s="368"/>
    </row>
    <row r="45" spans="1:12" s="33" customFormat="1" ht="21.75" customHeight="1" x14ac:dyDescent="0.15">
      <c r="A45" s="375"/>
      <c r="B45" s="378"/>
      <c r="C45" s="378"/>
      <c r="D45" s="381"/>
      <c r="E45" s="34" t="str">
        <f>IF(F45="","",VLOOKUP(F45,資格一覧!A38:B137,2,FALSE))</f>
        <v/>
      </c>
      <c r="F45" s="371"/>
      <c r="G45" s="372"/>
      <c r="H45" s="373"/>
      <c r="I45" s="54"/>
      <c r="J45" s="369"/>
      <c r="K45" s="369"/>
      <c r="L45" s="369"/>
    </row>
    <row r="46" spans="1:12" s="33" customFormat="1" ht="21.75" customHeight="1" x14ac:dyDescent="0.15">
      <c r="A46" s="375"/>
      <c r="B46" s="378"/>
      <c r="C46" s="378"/>
      <c r="D46" s="381"/>
      <c r="E46" s="34" t="str">
        <f>IF(F46="","",VLOOKUP(F46,資格一覧!A39:B138,2,FALSE))</f>
        <v/>
      </c>
      <c r="F46" s="371"/>
      <c r="G46" s="372"/>
      <c r="H46" s="373"/>
      <c r="I46" s="54"/>
      <c r="J46" s="369"/>
      <c r="K46" s="369"/>
      <c r="L46" s="369"/>
    </row>
    <row r="47" spans="1:12" s="33" customFormat="1" ht="21.75" customHeight="1" x14ac:dyDescent="0.15">
      <c r="A47" s="376"/>
      <c r="B47" s="379"/>
      <c r="C47" s="379"/>
      <c r="D47" s="382"/>
      <c r="E47" s="34" t="str">
        <f>IF(F47="","",VLOOKUP(F47,資格一覧!A40:B139,2,FALSE))</f>
        <v/>
      </c>
      <c r="F47" s="371"/>
      <c r="G47" s="372"/>
      <c r="H47" s="373"/>
      <c r="I47" s="54"/>
      <c r="J47" s="370"/>
      <c r="K47" s="370"/>
      <c r="L47" s="370"/>
    </row>
    <row r="48" spans="1:12" s="33" customFormat="1" ht="21.75" customHeight="1" x14ac:dyDescent="0.15">
      <c r="A48" s="374">
        <v>11</v>
      </c>
      <c r="B48" s="377"/>
      <c r="C48" s="377"/>
      <c r="D48" s="380"/>
      <c r="E48" s="34" t="str">
        <f>IF(F48="","",VLOOKUP(F48,資格一覧!A41:B140,2,FALSE))</f>
        <v/>
      </c>
      <c r="F48" s="371"/>
      <c r="G48" s="372"/>
      <c r="H48" s="373"/>
      <c r="I48" s="54"/>
      <c r="J48" s="368"/>
      <c r="K48" s="368"/>
      <c r="L48" s="368"/>
    </row>
    <row r="49" spans="1:12" s="33" customFormat="1" ht="21.75" customHeight="1" x14ac:dyDescent="0.15">
      <c r="A49" s="375"/>
      <c r="B49" s="378"/>
      <c r="C49" s="378"/>
      <c r="D49" s="381"/>
      <c r="E49" s="34" t="str">
        <f>IF(F49="","",VLOOKUP(F49,資格一覧!A42:B141,2,FALSE))</f>
        <v/>
      </c>
      <c r="F49" s="371"/>
      <c r="G49" s="372"/>
      <c r="H49" s="373"/>
      <c r="I49" s="54"/>
      <c r="J49" s="369"/>
      <c r="K49" s="369"/>
      <c r="L49" s="369"/>
    </row>
    <row r="50" spans="1:12" s="33" customFormat="1" ht="21.75" customHeight="1" x14ac:dyDescent="0.15">
      <c r="A50" s="375"/>
      <c r="B50" s="378"/>
      <c r="C50" s="378"/>
      <c r="D50" s="381"/>
      <c r="E50" s="34" t="str">
        <f>IF(F50="","",VLOOKUP(F50,資格一覧!A43:B142,2,FALSE))</f>
        <v/>
      </c>
      <c r="F50" s="371"/>
      <c r="G50" s="372"/>
      <c r="H50" s="373"/>
      <c r="I50" s="54"/>
      <c r="J50" s="369"/>
      <c r="K50" s="369"/>
      <c r="L50" s="369"/>
    </row>
    <row r="51" spans="1:12" s="33" customFormat="1" ht="21.75" customHeight="1" x14ac:dyDescent="0.15">
      <c r="A51" s="376"/>
      <c r="B51" s="379"/>
      <c r="C51" s="379"/>
      <c r="D51" s="382"/>
      <c r="E51" s="34" t="str">
        <f>IF(F51="","",VLOOKUP(F51,資格一覧!A44:B143,2,FALSE))</f>
        <v/>
      </c>
      <c r="F51" s="371"/>
      <c r="G51" s="372"/>
      <c r="H51" s="373"/>
      <c r="I51" s="54"/>
      <c r="J51" s="370"/>
      <c r="K51" s="370"/>
      <c r="L51" s="370"/>
    </row>
    <row r="52" spans="1:12" s="33" customFormat="1" ht="21.75" customHeight="1" x14ac:dyDescent="0.15">
      <c r="A52" s="374">
        <v>12</v>
      </c>
      <c r="B52" s="377"/>
      <c r="C52" s="377"/>
      <c r="D52" s="380"/>
      <c r="E52" s="34" t="str">
        <f>IF(F52="","",VLOOKUP(F52,資格一覧!A45:B144,2,FALSE))</f>
        <v/>
      </c>
      <c r="F52" s="371"/>
      <c r="G52" s="372"/>
      <c r="H52" s="373"/>
      <c r="I52" s="54"/>
      <c r="J52" s="368"/>
      <c r="K52" s="368"/>
      <c r="L52" s="368"/>
    </row>
    <row r="53" spans="1:12" s="33" customFormat="1" ht="21.75" customHeight="1" x14ac:dyDescent="0.15">
      <c r="A53" s="375"/>
      <c r="B53" s="378"/>
      <c r="C53" s="378"/>
      <c r="D53" s="381"/>
      <c r="E53" s="34" t="str">
        <f>IF(F53="","",VLOOKUP(F53,資格一覧!A46:B145,2,FALSE))</f>
        <v/>
      </c>
      <c r="F53" s="371"/>
      <c r="G53" s="372"/>
      <c r="H53" s="373"/>
      <c r="I53" s="54"/>
      <c r="J53" s="369"/>
      <c r="K53" s="369"/>
      <c r="L53" s="369"/>
    </row>
    <row r="54" spans="1:12" s="33" customFormat="1" ht="21.75" customHeight="1" x14ac:dyDescent="0.15">
      <c r="A54" s="375"/>
      <c r="B54" s="378"/>
      <c r="C54" s="378"/>
      <c r="D54" s="381"/>
      <c r="E54" s="34" t="str">
        <f>IF(F54="","",VLOOKUP(F54,資格一覧!A47:B146,2,FALSE))</f>
        <v/>
      </c>
      <c r="F54" s="371"/>
      <c r="G54" s="372"/>
      <c r="H54" s="373"/>
      <c r="I54" s="54"/>
      <c r="J54" s="369"/>
      <c r="K54" s="369"/>
      <c r="L54" s="369"/>
    </row>
    <row r="55" spans="1:12" s="33" customFormat="1" ht="21.75" customHeight="1" x14ac:dyDescent="0.15">
      <c r="A55" s="376"/>
      <c r="B55" s="379"/>
      <c r="C55" s="379"/>
      <c r="D55" s="382"/>
      <c r="E55" s="34" t="str">
        <f>IF(F55="","",VLOOKUP(F55,資格一覧!A48:B147,2,FALSE))</f>
        <v/>
      </c>
      <c r="F55" s="371"/>
      <c r="G55" s="372"/>
      <c r="H55" s="373"/>
      <c r="I55" s="54"/>
      <c r="J55" s="370"/>
      <c r="K55" s="370"/>
      <c r="L55" s="370"/>
    </row>
    <row r="56" spans="1:12" s="33" customFormat="1" ht="21.75" customHeight="1" x14ac:dyDescent="0.15">
      <c r="A56" s="374">
        <v>13</v>
      </c>
      <c r="B56" s="377"/>
      <c r="C56" s="377"/>
      <c r="D56" s="380"/>
      <c r="E56" s="34" t="str">
        <f>IF(F56="","",VLOOKUP(F56,資格一覧!A49:B148,2,FALSE))</f>
        <v/>
      </c>
      <c r="F56" s="371"/>
      <c r="G56" s="372"/>
      <c r="H56" s="373"/>
      <c r="I56" s="54"/>
      <c r="J56" s="368"/>
      <c r="K56" s="368"/>
      <c r="L56" s="368"/>
    </row>
    <row r="57" spans="1:12" s="33" customFormat="1" ht="21.75" customHeight="1" x14ac:dyDescent="0.15">
      <c r="A57" s="375"/>
      <c r="B57" s="378"/>
      <c r="C57" s="378"/>
      <c r="D57" s="381"/>
      <c r="E57" s="34" t="str">
        <f>IF(F57="","",VLOOKUP(F57,資格一覧!A50:B149,2,FALSE))</f>
        <v/>
      </c>
      <c r="F57" s="371"/>
      <c r="G57" s="372"/>
      <c r="H57" s="373"/>
      <c r="I57" s="54"/>
      <c r="J57" s="369"/>
      <c r="K57" s="369"/>
      <c r="L57" s="369"/>
    </row>
    <row r="58" spans="1:12" s="33" customFormat="1" ht="21.75" customHeight="1" x14ac:dyDescent="0.15">
      <c r="A58" s="375"/>
      <c r="B58" s="378"/>
      <c r="C58" s="378"/>
      <c r="D58" s="381"/>
      <c r="E58" s="34" t="str">
        <f>IF(F58="","",VLOOKUP(F58,資格一覧!A51:B150,2,FALSE))</f>
        <v/>
      </c>
      <c r="F58" s="371"/>
      <c r="G58" s="372"/>
      <c r="H58" s="373"/>
      <c r="I58" s="54"/>
      <c r="J58" s="369"/>
      <c r="K58" s="369"/>
      <c r="L58" s="369"/>
    </row>
    <row r="59" spans="1:12" s="33" customFormat="1" ht="21.75" customHeight="1" x14ac:dyDescent="0.15">
      <c r="A59" s="376"/>
      <c r="B59" s="379"/>
      <c r="C59" s="379"/>
      <c r="D59" s="382"/>
      <c r="E59" s="34" t="str">
        <f>IF(F59="","",VLOOKUP(F59,資格一覧!A52:B151,2,FALSE))</f>
        <v/>
      </c>
      <c r="F59" s="371"/>
      <c r="G59" s="372"/>
      <c r="H59" s="373"/>
      <c r="I59" s="54"/>
      <c r="J59" s="370"/>
      <c r="K59" s="370"/>
      <c r="L59" s="370"/>
    </row>
    <row r="60" spans="1:12" s="33" customFormat="1" ht="21.75" customHeight="1" x14ac:dyDescent="0.15">
      <c r="A60" s="374">
        <v>14</v>
      </c>
      <c r="B60" s="377"/>
      <c r="C60" s="377"/>
      <c r="D60" s="380"/>
      <c r="E60" s="34" t="str">
        <f>IF(F60="","",VLOOKUP(F60,資格一覧!A53:B152,2,FALSE))</f>
        <v/>
      </c>
      <c r="F60" s="371"/>
      <c r="G60" s="372"/>
      <c r="H60" s="373"/>
      <c r="I60" s="54"/>
      <c r="J60" s="368"/>
      <c r="K60" s="368"/>
      <c r="L60" s="368"/>
    </row>
    <row r="61" spans="1:12" s="33" customFormat="1" ht="21.75" customHeight="1" x14ac:dyDescent="0.15">
      <c r="A61" s="375"/>
      <c r="B61" s="378"/>
      <c r="C61" s="378"/>
      <c r="D61" s="381"/>
      <c r="E61" s="34" t="str">
        <f>IF(F61="","",VLOOKUP(F61,資格一覧!A54:B153,2,FALSE))</f>
        <v/>
      </c>
      <c r="F61" s="371"/>
      <c r="G61" s="372"/>
      <c r="H61" s="373"/>
      <c r="I61" s="54"/>
      <c r="J61" s="369"/>
      <c r="K61" s="369"/>
      <c r="L61" s="369"/>
    </row>
    <row r="62" spans="1:12" s="33" customFormat="1" ht="21.75" customHeight="1" x14ac:dyDescent="0.15">
      <c r="A62" s="375"/>
      <c r="B62" s="378"/>
      <c r="C62" s="378"/>
      <c r="D62" s="381"/>
      <c r="E62" s="34" t="str">
        <f>IF(F62="","",VLOOKUP(F62,資格一覧!A55:B154,2,FALSE))</f>
        <v/>
      </c>
      <c r="F62" s="371"/>
      <c r="G62" s="372"/>
      <c r="H62" s="373"/>
      <c r="I62" s="54"/>
      <c r="J62" s="369"/>
      <c r="K62" s="369"/>
      <c r="L62" s="369"/>
    </row>
    <row r="63" spans="1:12" s="33" customFormat="1" ht="21.75" customHeight="1" x14ac:dyDescent="0.15">
      <c r="A63" s="376"/>
      <c r="B63" s="379"/>
      <c r="C63" s="379"/>
      <c r="D63" s="382"/>
      <c r="E63" s="34" t="str">
        <f>IF(F63="","",VLOOKUP(F63,資格一覧!A56:B155,2,FALSE))</f>
        <v/>
      </c>
      <c r="F63" s="371"/>
      <c r="G63" s="372"/>
      <c r="H63" s="373"/>
      <c r="I63" s="54"/>
      <c r="J63" s="370"/>
      <c r="K63" s="370"/>
      <c r="L63" s="370"/>
    </row>
    <row r="64" spans="1:12" s="33" customFormat="1" ht="21.75" customHeight="1" x14ac:dyDescent="0.15">
      <c r="A64" s="374">
        <v>15</v>
      </c>
      <c r="B64" s="377"/>
      <c r="C64" s="377"/>
      <c r="D64" s="380"/>
      <c r="E64" s="34" t="str">
        <f>IF(F64="","",VLOOKUP(F64,資格一覧!A57:B156,2,FALSE))</f>
        <v/>
      </c>
      <c r="F64" s="371"/>
      <c r="G64" s="372"/>
      <c r="H64" s="373"/>
      <c r="I64" s="54"/>
      <c r="J64" s="368"/>
      <c r="K64" s="368"/>
      <c r="L64" s="368"/>
    </row>
    <row r="65" spans="1:12" s="33" customFormat="1" ht="21.75" customHeight="1" x14ac:dyDescent="0.15">
      <c r="A65" s="375"/>
      <c r="B65" s="378"/>
      <c r="C65" s="378"/>
      <c r="D65" s="381"/>
      <c r="E65" s="34" t="str">
        <f>IF(F65="","",VLOOKUP(F65,資格一覧!A58:B157,2,FALSE))</f>
        <v/>
      </c>
      <c r="F65" s="371"/>
      <c r="G65" s="372"/>
      <c r="H65" s="373"/>
      <c r="I65" s="54"/>
      <c r="J65" s="369"/>
      <c r="K65" s="369"/>
      <c r="L65" s="369"/>
    </row>
    <row r="66" spans="1:12" s="33" customFormat="1" ht="21.75" customHeight="1" x14ac:dyDescent="0.15">
      <c r="A66" s="375"/>
      <c r="B66" s="378"/>
      <c r="C66" s="378"/>
      <c r="D66" s="381"/>
      <c r="E66" s="34" t="str">
        <f>IF(F66="","",VLOOKUP(F66,資格一覧!A59:B158,2,FALSE))</f>
        <v/>
      </c>
      <c r="F66" s="371"/>
      <c r="G66" s="372"/>
      <c r="H66" s="373"/>
      <c r="I66" s="54"/>
      <c r="J66" s="369"/>
      <c r="K66" s="369"/>
      <c r="L66" s="369"/>
    </row>
    <row r="67" spans="1:12" s="33" customFormat="1" ht="21.75" customHeight="1" x14ac:dyDescent="0.15">
      <c r="A67" s="376"/>
      <c r="B67" s="379"/>
      <c r="C67" s="379"/>
      <c r="D67" s="382"/>
      <c r="E67" s="34" t="str">
        <f>IF(F67="","",VLOOKUP(F67,資格一覧!A60:B159,2,FALSE))</f>
        <v/>
      </c>
      <c r="F67" s="371"/>
      <c r="G67" s="372"/>
      <c r="H67" s="373"/>
      <c r="I67" s="54"/>
      <c r="J67" s="370"/>
      <c r="K67" s="370"/>
      <c r="L67" s="370"/>
    </row>
    <row r="68" spans="1:12" s="33" customFormat="1" ht="21.75" customHeight="1" x14ac:dyDescent="0.15">
      <c r="A68" s="374">
        <v>16</v>
      </c>
      <c r="B68" s="377"/>
      <c r="C68" s="377"/>
      <c r="D68" s="380"/>
      <c r="E68" s="34" t="str">
        <f>IF(F68="","",VLOOKUP(F68,資格一覧!A61:B160,2,FALSE))</f>
        <v/>
      </c>
      <c r="F68" s="371"/>
      <c r="G68" s="372"/>
      <c r="H68" s="373"/>
      <c r="I68" s="54"/>
      <c r="J68" s="368"/>
      <c r="K68" s="368"/>
      <c r="L68" s="368"/>
    </row>
    <row r="69" spans="1:12" s="33" customFormat="1" ht="21.75" customHeight="1" x14ac:dyDescent="0.15">
      <c r="A69" s="375"/>
      <c r="B69" s="378"/>
      <c r="C69" s="378"/>
      <c r="D69" s="381"/>
      <c r="E69" s="34" t="str">
        <f>IF(F69="","",VLOOKUP(F69,資格一覧!A62:B161,2,FALSE))</f>
        <v/>
      </c>
      <c r="F69" s="371"/>
      <c r="G69" s="372"/>
      <c r="H69" s="373"/>
      <c r="I69" s="54"/>
      <c r="J69" s="369"/>
      <c r="K69" s="369"/>
      <c r="L69" s="369"/>
    </row>
    <row r="70" spans="1:12" s="33" customFormat="1" ht="21.75" customHeight="1" x14ac:dyDescent="0.15">
      <c r="A70" s="375"/>
      <c r="B70" s="378"/>
      <c r="C70" s="378"/>
      <c r="D70" s="381"/>
      <c r="E70" s="34" t="str">
        <f>IF(F70="","",VLOOKUP(F70,資格一覧!A63:B162,2,FALSE))</f>
        <v/>
      </c>
      <c r="F70" s="371"/>
      <c r="G70" s="372"/>
      <c r="H70" s="373"/>
      <c r="I70" s="54"/>
      <c r="J70" s="369"/>
      <c r="K70" s="369"/>
      <c r="L70" s="369"/>
    </row>
    <row r="71" spans="1:12" s="33" customFormat="1" ht="21.75" customHeight="1" x14ac:dyDescent="0.15">
      <c r="A71" s="376"/>
      <c r="B71" s="379"/>
      <c r="C71" s="379"/>
      <c r="D71" s="382"/>
      <c r="E71" s="34" t="str">
        <f>IF(F71="","",VLOOKUP(F71,資格一覧!A64:B163,2,FALSE))</f>
        <v/>
      </c>
      <c r="F71" s="371"/>
      <c r="G71" s="372"/>
      <c r="H71" s="373"/>
      <c r="I71" s="54"/>
      <c r="J71" s="370"/>
      <c r="K71" s="370"/>
      <c r="L71" s="370"/>
    </row>
    <row r="72" spans="1:12" s="33" customFormat="1" ht="21.75" customHeight="1" x14ac:dyDescent="0.15">
      <c r="A72" s="374">
        <v>17</v>
      </c>
      <c r="B72" s="377"/>
      <c r="C72" s="377"/>
      <c r="D72" s="380"/>
      <c r="E72" s="34" t="str">
        <f>IF(F72="","",VLOOKUP(F72,資格一覧!A65:B164,2,FALSE))</f>
        <v/>
      </c>
      <c r="F72" s="371"/>
      <c r="G72" s="372"/>
      <c r="H72" s="373"/>
      <c r="I72" s="54"/>
      <c r="J72" s="368"/>
      <c r="K72" s="368"/>
      <c r="L72" s="368"/>
    </row>
    <row r="73" spans="1:12" s="33" customFormat="1" ht="21.75" customHeight="1" x14ac:dyDescent="0.15">
      <c r="A73" s="375"/>
      <c r="B73" s="378"/>
      <c r="C73" s="378"/>
      <c r="D73" s="381"/>
      <c r="E73" s="34" t="str">
        <f>IF(F73="","",VLOOKUP(F73,資格一覧!A66:B165,2,FALSE))</f>
        <v/>
      </c>
      <c r="F73" s="371"/>
      <c r="G73" s="372"/>
      <c r="H73" s="373"/>
      <c r="I73" s="54"/>
      <c r="J73" s="369"/>
      <c r="K73" s="369"/>
      <c r="L73" s="369"/>
    </row>
    <row r="74" spans="1:12" s="33" customFormat="1" ht="21.75" customHeight="1" x14ac:dyDescent="0.15">
      <c r="A74" s="375"/>
      <c r="B74" s="378"/>
      <c r="C74" s="378"/>
      <c r="D74" s="381"/>
      <c r="E74" s="34" t="str">
        <f>IF(F74="","",VLOOKUP(F74,資格一覧!A67:B166,2,FALSE))</f>
        <v/>
      </c>
      <c r="F74" s="371"/>
      <c r="G74" s="372"/>
      <c r="H74" s="373"/>
      <c r="I74" s="54"/>
      <c r="J74" s="369"/>
      <c r="K74" s="369"/>
      <c r="L74" s="369"/>
    </row>
    <row r="75" spans="1:12" s="33" customFormat="1" ht="21.75" customHeight="1" x14ac:dyDescent="0.15">
      <c r="A75" s="376"/>
      <c r="B75" s="379"/>
      <c r="C75" s="379"/>
      <c r="D75" s="382"/>
      <c r="E75" s="34" t="str">
        <f>IF(F75="","",VLOOKUP(F75,資格一覧!A68:B167,2,FALSE))</f>
        <v/>
      </c>
      <c r="F75" s="371"/>
      <c r="G75" s="372"/>
      <c r="H75" s="373"/>
      <c r="I75" s="54"/>
      <c r="J75" s="370"/>
      <c r="K75" s="370"/>
      <c r="L75" s="370"/>
    </row>
    <row r="76" spans="1:12" s="33" customFormat="1" ht="21.75" customHeight="1" x14ac:dyDescent="0.15">
      <c r="A76" s="374">
        <v>18</v>
      </c>
      <c r="B76" s="377"/>
      <c r="C76" s="377"/>
      <c r="D76" s="380"/>
      <c r="E76" s="34" t="str">
        <f>IF(F76="","",VLOOKUP(F76,資格一覧!A69:B168,2,FALSE))</f>
        <v/>
      </c>
      <c r="F76" s="371"/>
      <c r="G76" s="372"/>
      <c r="H76" s="373"/>
      <c r="I76" s="54"/>
      <c r="J76" s="368"/>
      <c r="K76" s="368"/>
      <c r="L76" s="368"/>
    </row>
    <row r="77" spans="1:12" s="33" customFormat="1" ht="21.75" customHeight="1" x14ac:dyDescent="0.15">
      <c r="A77" s="375"/>
      <c r="B77" s="378"/>
      <c r="C77" s="378"/>
      <c r="D77" s="381"/>
      <c r="E77" s="34" t="str">
        <f>IF(F77="","",VLOOKUP(F77,資格一覧!A70:B169,2,FALSE))</f>
        <v/>
      </c>
      <c r="F77" s="371"/>
      <c r="G77" s="372"/>
      <c r="H77" s="373"/>
      <c r="I77" s="54"/>
      <c r="J77" s="369"/>
      <c r="K77" s="369"/>
      <c r="L77" s="369"/>
    </row>
    <row r="78" spans="1:12" s="33" customFormat="1" ht="21.75" customHeight="1" x14ac:dyDescent="0.15">
      <c r="A78" s="375"/>
      <c r="B78" s="378"/>
      <c r="C78" s="378"/>
      <c r="D78" s="381"/>
      <c r="E78" s="34" t="str">
        <f>IF(F78="","",VLOOKUP(F78,資格一覧!A71:B170,2,FALSE))</f>
        <v/>
      </c>
      <c r="F78" s="371"/>
      <c r="G78" s="372"/>
      <c r="H78" s="373"/>
      <c r="I78" s="54"/>
      <c r="J78" s="369"/>
      <c r="K78" s="369"/>
      <c r="L78" s="369"/>
    </row>
    <row r="79" spans="1:12" s="33" customFormat="1" ht="21.75" customHeight="1" x14ac:dyDescent="0.15">
      <c r="A79" s="376"/>
      <c r="B79" s="379"/>
      <c r="C79" s="379"/>
      <c r="D79" s="382"/>
      <c r="E79" s="34" t="str">
        <f>IF(F79="","",VLOOKUP(F79,資格一覧!A72:B171,2,FALSE))</f>
        <v/>
      </c>
      <c r="F79" s="371"/>
      <c r="G79" s="372"/>
      <c r="H79" s="373"/>
      <c r="I79" s="54"/>
      <c r="J79" s="370"/>
      <c r="K79" s="370"/>
      <c r="L79" s="370"/>
    </row>
    <row r="80" spans="1:12" s="33" customFormat="1" ht="21.75" customHeight="1" x14ac:dyDescent="0.15">
      <c r="A80" s="374">
        <v>19</v>
      </c>
      <c r="B80" s="377"/>
      <c r="C80" s="377"/>
      <c r="D80" s="380"/>
      <c r="E80" s="34" t="str">
        <f>IF(F80="","",VLOOKUP(F80,資格一覧!A73:B172,2,FALSE))</f>
        <v/>
      </c>
      <c r="F80" s="371"/>
      <c r="G80" s="372"/>
      <c r="H80" s="373"/>
      <c r="I80" s="54"/>
      <c r="J80" s="368"/>
      <c r="K80" s="368"/>
      <c r="L80" s="368"/>
    </row>
    <row r="81" spans="1:12" s="33" customFormat="1" ht="21.75" customHeight="1" x14ac:dyDescent="0.15">
      <c r="A81" s="375"/>
      <c r="B81" s="378"/>
      <c r="C81" s="378"/>
      <c r="D81" s="381"/>
      <c r="E81" s="34" t="str">
        <f>IF(F81="","",VLOOKUP(F81,資格一覧!A74:B173,2,FALSE))</f>
        <v/>
      </c>
      <c r="F81" s="371"/>
      <c r="G81" s="372"/>
      <c r="H81" s="373"/>
      <c r="I81" s="54"/>
      <c r="J81" s="369"/>
      <c r="K81" s="369"/>
      <c r="L81" s="369"/>
    </row>
    <row r="82" spans="1:12" s="33" customFormat="1" ht="21.75" customHeight="1" x14ac:dyDescent="0.15">
      <c r="A82" s="375"/>
      <c r="B82" s="378"/>
      <c r="C82" s="378"/>
      <c r="D82" s="381"/>
      <c r="E82" s="34" t="str">
        <f>IF(F82="","",VLOOKUP(F82,資格一覧!A75:B174,2,FALSE))</f>
        <v/>
      </c>
      <c r="F82" s="371"/>
      <c r="G82" s="372"/>
      <c r="H82" s="373"/>
      <c r="I82" s="54"/>
      <c r="J82" s="369"/>
      <c r="K82" s="369"/>
      <c r="L82" s="369"/>
    </row>
    <row r="83" spans="1:12" s="33" customFormat="1" ht="21.75" customHeight="1" x14ac:dyDescent="0.15">
      <c r="A83" s="376"/>
      <c r="B83" s="379"/>
      <c r="C83" s="379"/>
      <c r="D83" s="382"/>
      <c r="E83" s="34" t="str">
        <f>IF(F83="","",VLOOKUP(F83,資格一覧!A76:B175,2,FALSE))</f>
        <v/>
      </c>
      <c r="F83" s="371"/>
      <c r="G83" s="372"/>
      <c r="H83" s="373"/>
      <c r="I83" s="54"/>
      <c r="J83" s="370"/>
      <c r="K83" s="370"/>
      <c r="L83" s="370"/>
    </row>
    <row r="84" spans="1:12" s="33" customFormat="1" ht="21.75" customHeight="1" x14ac:dyDescent="0.15">
      <c r="A84" s="374">
        <v>20</v>
      </c>
      <c r="B84" s="377"/>
      <c r="C84" s="377"/>
      <c r="D84" s="380"/>
      <c r="E84" s="34" t="str">
        <f>IF(F84="","",VLOOKUP(F84,資格一覧!A77:B176,2,FALSE))</f>
        <v/>
      </c>
      <c r="F84" s="371"/>
      <c r="G84" s="372"/>
      <c r="H84" s="373"/>
      <c r="I84" s="54"/>
      <c r="J84" s="368"/>
      <c r="K84" s="368"/>
      <c r="L84" s="368"/>
    </row>
    <row r="85" spans="1:12" s="33" customFormat="1" ht="21.75" customHeight="1" x14ac:dyDescent="0.15">
      <c r="A85" s="375"/>
      <c r="B85" s="378"/>
      <c r="C85" s="378"/>
      <c r="D85" s="381"/>
      <c r="E85" s="34" t="str">
        <f>IF(F85="","",VLOOKUP(F85,資格一覧!A78:B177,2,FALSE))</f>
        <v/>
      </c>
      <c r="F85" s="371"/>
      <c r="G85" s="372"/>
      <c r="H85" s="373"/>
      <c r="I85" s="54"/>
      <c r="J85" s="369"/>
      <c r="K85" s="369"/>
      <c r="L85" s="369"/>
    </row>
    <row r="86" spans="1:12" s="33" customFormat="1" ht="21.75" customHeight="1" x14ac:dyDescent="0.15">
      <c r="A86" s="375"/>
      <c r="B86" s="378"/>
      <c r="C86" s="378"/>
      <c r="D86" s="381"/>
      <c r="E86" s="34" t="str">
        <f>IF(F86="","",VLOOKUP(F86,資格一覧!A79:B178,2,FALSE))</f>
        <v/>
      </c>
      <c r="F86" s="371"/>
      <c r="G86" s="372"/>
      <c r="H86" s="373"/>
      <c r="I86" s="54"/>
      <c r="J86" s="369"/>
      <c r="K86" s="369"/>
      <c r="L86" s="369"/>
    </row>
    <row r="87" spans="1:12" s="33" customFormat="1" ht="21.75" customHeight="1" x14ac:dyDescent="0.15">
      <c r="A87" s="376"/>
      <c r="B87" s="379"/>
      <c r="C87" s="379"/>
      <c r="D87" s="382"/>
      <c r="E87" s="34" t="str">
        <f>IF(F87="","",VLOOKUP(F87,資格一覧!A80:B179,2,FALSE))</f>
        <v/>
      </c>
      <c r="F87" s="371"/>
      <c r="G87" s="372"/>
      <c r="H87" s="373"/>
      <c r="I87" s="54"/>
      <c r="J87" s="370"/>
      <c r="K87" s="370"/>
      <c r="L87" s="370"/>
    </row>
    <row r="88" spans="1:12" s="33" customFormat="1" ht="21.75" customHeight="1" x14ac:dyDescent="0.15">
      <c r="A88" s="374">
        <v>21</v>
      </c>
      <c r="B88" s="377"/>
      <c r="C88" s="377"/>
      <c r="D88" s="380"/>
      <c r="E88" s="34" t="str">
        <f>IF(F88="","",VLOOKUP(F88,資格一覧!A81:B180,2,FALSE))</f>
        <v/>
      </c>
      <c r="F88" s="371"/>
      <c r="G88" s="372"/>
      <c r="H88" s="373"/>
      <c r="I88" s="54"/>
      <c r="J88" s="368"/>
      <c r="K88" s="368"/>
      <c r="L88" s="368"/>
    </row>
    <row r="89" spans="1:12" s="33" customFormat="1" ht="21.75" customHeight="1" x14ac:dyDescent="0.15">
      <c r="A89" s="375"/>
      <c r="B89" s="378"/>
      <c r="C89" s="378"/>
      <c r="D89" s="381"/>
      <c r="E89" s="34" t="str">
        <f>IF(F89="","",VLOOKUP(F89,資格一覧!A82:B181,2,FALSE))</f>
        <v/>
      </c>
      <c r="F89" s="371"/>
      <c r="G89" s="372"/>
      <c r="H89" s="373"/>
      <c r="I89" s="54"/>
      <c r="J89" s="369"/>
      <c r="K89" s="369"/>
      <c r="L89" s="369"/>
    </row>
    <row r="90" spans="1:12" s="33" customFormat="1" ht="21.75" customHeight="1" x14ac:dyDescent="0.15">
      <c r="A90" s="375"/>
      <c r="B90" s="378"/>
      <c r="C90" s="378"/>
      <c r="D90" s="381"/>
      <c r="E90" s="34" t="str">
        <f>IF(F90="","",VLOOKUP(F90,資格一覧!A83:B182,2,FALSE))</f>
        <v/>
      </c>
      <c r="F90" s="371"/>
      <c r="G90" s="372"/>
      <c r="H90" s="373"/>
      <c r="I90" s="54"/>
      <c r="J90" s="369"/>
      <c r="K90" s="369"/>
      <c r="L90" s="369"/>
    </row>
    <row r="91" spans="1:12" s="33" customFormat="1" ht="21.75" customHeight="1" x14ac:dyDescent="0.15">
      <c r="A91" s="376"/>
      <c r="B91" s="379"/>
      <c r="C91" s="379"/>
      <c r="D91" s="382"/>
      <c r="E91" s="34" t="str">
        <f>IF(F91="","",VLOOKUP(F91,資格一覧!A84:B183,2,FALSE))</f>
        <v/>
      </c>
      <c r="F91" s="371"/>
      <c r="G91" s="372"/>
      <c r="H91" s="373"/>
      <c r="I91" s="54"/>
      <c r="J91" s="370"/>
      <c r="K91" s="370"/>
      <c r="L91" s="370"/>
    </row>
    <row r="92" spans="1:12" s="33" customFormat="1" ht="21.75" customHeight="1" x14ac:dyDescent="0.15">
      <c r="A92" s="374">
        <v>22</v>
      </c>
      <c r="B92" s="377"/>
      <c r="C92" s="377"/>
      <c r="D92" s="380"/>
      <c r="E92" s="34" t="str">
        <f>IF(F92="","",VLOOKUP(F92,資格一覧!A85:B184,2,FALSE))</f>
        <v/>
      </c>
      <c r="F92" s="371"/>
      <c r="G92" s="372"/>
      <c r="H92" s="373"/>
      <c r="I92" s="54"/>
      <c r="J92" s="368"/>
      <c r="K92" s="368"/>
      <c r="L92" s="368"/>
    </row>
    <row r="93" spans="1:12" s="33" customFormat="1" ht="21.75" customHeight="1" x14ac:dyDescent="0.15">
      <c r="A93" s="375"/>
      <c r="B93" s="378"/>
      <c r="C93" s="378"/>
      <c r="D93" s="381"/>
      <c r="E93" s="34" t="str">
        <f>IF(F93="","",VLOOKUP(F93,資格一覧!A86:B185,2,FALSE))</f>
        <v/>
      </c>
      <c r="F93" s="371"/>
      <c r="G93" s="372"/>
      <c r="H93" s="373"/>
      <c r="I93" s="54"/>
      <c r="J93" s="369"/>
      <c r="K93" s="369"/>
      <c r="L93" s="369"/>
    </row>
    <row r="94" spans="1:12" s="33" customFormat="1" ht="21.75" customHeight="1" x14ac:dyDescent="0.15">
      <c r="A94" s="375"/>
      <c r="B94" s="378"/>
      <c r="C94" s="378"/>
      <c r="D94" s="381"/>
      <c r="E94" s="34" t="str">
        <f>IF(F94="","",VLOOKUP(F94,資格一覧!A87:B186,2,FALSE))</f>
        <v/>
      </c>
      <c r="F94" s="371"/>
      <c r="G94" s="372"/>
      <c r="H94" s="373"/>
      <c r="I94" s="54"/>
      <c r="J94" s="369"/>
      <c r="K94" s="369"/>
      <c r="L94" s="369"/>
    </row>
    <row r="95" spans="1:12" s="33" customFormat="1" ht="21.75" customHeight="1" x14ac:dyDescent="0.15">
      <c r="A95" s="376"/>
      <c r="B95" s="379"/>
      <c r="C95" s="379"/>
      <c r="D95" s="382"/>
      <c r="E95" s="34" t="str">
        <f>IF(F95="","",VLOOKUP(F95,資格一覧!A88:B187,2,FALSE))</f>
        <v/>
      </c>
      <c r="F95" s="371"/>
      <c r="G95" s="372"/>
      <c r="H95" s="373"/>
      <c r="I95" s="54"/>
      <c r="J95" s="370"/>
      <c r="K95" s="370"/>
      <c r="L95" s="370"/>
    </row>
    <row r="96" spans="1:12" s="33" customFormat="1" ht="21.75" customHeight="1" x14ac:dyDescent="0.15">
      <c r="A96" s="374">
        <v>23</v>
      </c>
      <c r="B96" s="377"/>
      <c r="C96" s="377"/>
      <c r="D96" s="380"/>
      <c r="E96" s="34" t="str">
        <f>IF(F96="","",VLOOKUP(F96,資格一覧!A89:B188,2,FALSE))</f>
        <v/>
      </c>
      <c r="F96" s="371"/>
      <c r="G96" s="372"/>
      <c r="H96" s="373"/>
      <c r="I96" s="54"/>
      <c r="J96" s="368"/>
      <c r="K96" s="368"/>
      <c r="L96" s="368"/>
    </row>
    <row r="97" spans="1:12" s="33" customFormat="1" ht="21.75" customHeight="1" x14ac:dyDescent="0.15">
      <c r="A97" s="375"/>
      <c r="B97" s="378"/>
      <c r="C97" s="378"/>
      <c r="D97" s="381"/>
      <c r="E97" s="34" t="str">
        <f>IF(F97="","",VLOOKUP(F97,資格一覧!A90:B189,2,FALSE))</f>
        <v/>
      </c>
      <c r="F97" s="371"/>
      <c r="G97" s="372"/>
      <c r="H97" s="373"/>
      <c r="I97" s="54"/>
      <c r="J97" s="369"/>
      <c r="K97" s="369"/>
      <c r="L97" s="369"/>
    </row>
    <row r="98" spans="1:12" s="33" customFormat="1" ht="21.75" customHeight="1" x14ac:dyDescent="0.15">
      <c r="A98" s="375"/>
      <c r="B98" s="378"/>
      <c r="C98" s="378"/>
      <c r="D98" s="381"/>
      <c r="E98" s="34" t="str">
        <f>IF(F98="","",VLOOKUP(F98,資格一覧!A91:B190,2,FALSE))</f>
        <v/>
      </c>
      <c r="F98" s="371"/>
      <c r="G98" s="372"/>
      <c r="H98" s="373"/>
      <c r="I98" s="54"/>
      <c r="J98" s="369"/>
      <c r="K98" s="369"/>
      <c r="L98" s="369"/>
    </row>
    <row r="99" spans="1:12" s="33" customFormat="1" ht="21.75" customHeight="1" x14ac:dyDescent="0.15">
      <c r="A99" s="376"/>
      <c r="B99" s="379"/>
      <c r="C99" s="379"/>
      <c r="D99" s="382"/>
      <c r="E99" s="34" t="str">
        <f>IF(F99="","",VLOOKUP(F99,資格一覧!A92:B191,2,FALSE))</f>
        <v/>
      </c>
      <c r="F99" s="371"/>
      <c r="G99" s="372"/>
      <c r="H99" s="373"/>
      <c r="I99" s="54"/>
      <c r="J99" s="370"/>
      <c r="K99" s="370"/>
      <c r="L99" s="370"/>
    </row>
    <row r="100" spans="1:12" s="33" customFormat="1" ht="21.75" customHeight="1" x14ac:dyDescent="0.15">
      <c r="A100" s="374">
        <v>24</v>
      </c>
      <c r="B100" s="377"/>
      <c r="C100" s="377"/>
      <c r="D100" s="380"/>
      <c r="E100" s="34" t="str">
        <f>IF(F100="","",VLOOKUP(F100,資格一覧!A93:B192,2,FALSE))</f>
        <v/>
      </c>
      <c r="F100" s="371"/>
      <c r="G100" s="372"/>
      <c r="H100" s="373"/>
      <c r="I100" s="54"/>
      <c r="J100" s="368"/>
      <c r="K100" s="368"/>
      <c r="L100" s="368"/>
    </row>
    <row r="101" spans="1:12" s="33" customFormat="1" ht="21.75" customHeight="1" x14ac:dyDescent="0.15">
      <c r="A101" s="375"/>
      <c r="B101" s="378"/>
      <c r="C101" s="378"/>
      <c r="D101" s="381"/>
      <c r="E101" s="34" t="str">
        <f>IF(F101="","",VLOOKUP(F101,資格一覧!A94:B193,2,FALSE))</f>
        <v/>
      </c>
      <c r="F101" s="371"/>
      <c r="G101" s="372"/>
      <c r="H101" s="373"/>
      <c r="I101" s="54"/>
      <c r="J101" s="369"/>
      <c r="K101" s="369"/>
      <c r="L101" s="369"/>
    </row>
    <row r="102" spans="1:12" s="33" customFormat="1" ht="21.75" customHeight="1" x14ac:dyDescent="0.15">
      <c r="A102" s="375"/>
      <c r="B102" s="378"/>
      <c r="C102" s="378"/>
      <c r="D102" s="381"/>
      <c r="E102" s="34" t="str">
        <f>IF(F102="","",VLOOKUP(F102,資格一覧!A95:B194,2,FALSE))</f>
        <v/>
      </c>
      <c r="F102" s="371"/>
      <c r="G102" s="372"/>
      <c r="H102" s="373"/>
      <c r="I102" s="54"/>
      <c r="J102" s="369"/>
      <c r="K102" s="369"/>
      <c r="L102" s="369"/>
    </row>
    <row r="103" spans="1:12" s="33" customFormat="1" ht="21.75" customHeight="1" x14ac:dyDescent="0.15">
      <c r="A103" s="376"/>
      <c r="B103" s="379"/>
      <c r="C103" s="379"/>
      <c r="D103" s="382"/>
      <c r="E103" s="34" t="str">
        <f>IF(F103="","",VLOOKUP(F103,資格一覧!A96:B195,2,FALSE))</f>
        <v/>
      </c>
      <c r="F103" s="371"/>
      <c r="G103" s="372"/>
      <c r="H103" s="373"/>
      <c r="I103" s="54"/>
      <c r="J103" s="370"/>
      <c r="K103" s="370"/>
      <c r="L103" s="370"/>
    </row>
    <row r="104" spans="1:12" s="33" customFormat="1" ht="21.75" customHeight="1" x14ac:dyDescent="0.15">
      <c r="A104" s="374">
        <v>25</v>
      </c>
      <c r="B104" s="377"/>
      <c r="C104" s="377"/>
      <c r="D104" s="380"/>
      <c r="E104" s="34" t="str">
        <f>IF(F104="","",VLOOKUP(F104,資格一覧!A97:B196,2,FALSE))</f>
        <v/>
      </c>
      <c r="F104" s="371"/>
      <c r="G104" s="372"/>
      <c r="H104" s="373"/>
      <c r="I104" s="54"/>
      <c r="J104" s="368"/>
      <c r="K104" s="368"/>
      <c r="L104" s="368"/>
    </row>
    <row r="105" spans="1:12" s="33" customFormat="1" ht="21.75" customHeight="1" x14ac:dyDescent="0.15">
      <c r="A105" s="375"/>
      <c r="B105" s="378"/>
      <c r="C105" s="378"/>
      <c r="D105" s="381"/>
      <c r="E105" s="34" t="str">
        <f>IF(F105="","",VLOOKUP(F105,資格一覧!A98:B197,2,FALSE))</f>
        <v/>
      </c>
      <c r="F105" s="371"/>
      <c r="G105" s="372"/>
      <c r="H105" s="373"/>
      <c r="I105" s="54"/>
      <c r="J105" s="369"/>
      <c r="K105" s="369"/>
      <c r="L105" s="369"/>
    </row>
    <row r="106" spans="1:12" s="33" customFormat="1" ht="21.75" customHeight="1" x14ac:dyDescent="0.15">
      <c r="A106" s="375"/>
      <c r="B106" s="378"/>
      <c r="C106" s="378"/>
      <c r="D106" s="381"/>
      <c r="E106" s="34" t="str">
        <f>IF(F106="","",VLOOKUP(F106,資格一覧!A99:B198,2,FALSE))</f>
        <v/>
      </c>
      <c r="F106" s="371"/>
      <c r="G106" s="372"/>
      <c r="H106" s="373"/>
      <c r="I106" s="54"/>
      <c r="J106" s="369"/>
      <c r="K106" s="369"/>
      <c r="L106" s="369"/>
    </row>
    <row r="107" spans="1:12" s="33" customFormat="1" ht="21.75" customHeight="1" x14ac:dyDescent="0.15">
      <c r="A107" s="376"/>
      <c r="B107" s="379"/>
      <c r="C107" s="379"/>
      <c r="D107" s="382"/>
      <c r="E107" s="34" t="str">
        <f>IF(F107="","",VLOOKUP(F107,資格一覧!A100:B199,2,FALSE))</f>
        <v/>
      </c>
      <c r="F107" s="371"/>
      <c r="G107" s="372"/>
      <c r="H107" s="373"/>
      <c r="I107" s="54"/>
      <c r="J107" s="370"/>
      <c r="K107" s="370"/>
      <c r="L107" s="370"/>
    </row>
    <row r="108" spans="1:12" s="33" customFormat="1" ht="21.75" customHeight="1" x14ac:dyDescent="0.15">
      <c r="A108" s="374">
        <v>26</v>
      </c>
      <c r="B108" s="377"/>
      <c r="C108" s="377"/>
      <c r="D108" s="380"/>
      <c r="E108" s="34" t="str">
        <f>IF(F108="","",VLOOKUP(F108,資格一覧!A101:B200,2,FALSE))</f>
        <v/>
      </c>
      <c r="F108" s="371"/>
      <c r="G108" s="372"/>
      <c r="H108" s="373"/>
      <c r="I108" s="54"/>
      <c r="J108" s="368"/>
      <c r="K108" s="368"/>
      <c r="L108" s="368"/>
    </row>
    <row r="109" spans="1:12" s="33" customFormat="1" ht="21.75" customHeight="1" x14ac:dyDescent="0.15">
      <c r="A109" s="375"/>
      <c r="B109" s="378"/>
      <c r="C109" s="378"/>
      <c r="D109" s="381"/>
      <c r="E109" s="34" t="str">
        <f>IF(F109="","",VLOOKUP(F109,資格一覧!A102:B201,2,FALSE))</f>
        <v/>
      </c>
      <c r="F109" s="371"/>
      <c r="G109" s="372"/>
      <c r="H109" s="373"/>
      <c r="I109" s="54"/>
      <c r="J109" s="369"/>
      <c r="K109" s="369"/>
      <c r="L109" s="369"/>
    </row>
    <row r="110" spans="1:12" s="33" customFormat="1" ht="21.75" customHeight="1" x14ac:dyDescent="0.15">
      <c r="A110" s="375"/>
      <c r="B110" s="378"/>
      <c r="C110" s="378"/>
      <c r="D110" s="381"/>
      <c r="E110" s="34" t="str">
        <f>IF(F110="","",VLOOKUP(F110,資格一覧!A103:B202,2,FALSE))</f>
        <v/>
      </c>
      <c r="F110" s="371"/>
      <c r="G110" s="372"/>
      <c r="H110" s="373"/>
      <c r="I110" s="54"/>
      <c r="J110" s="369"/>
      <c r="K110" s="369"/>
      <c r="L110" s="369"/>
    </row>
    <row r="111" spans="1:12" s="33" customFormat="1" ht="21.75" customHeight="1" x14ac:dyDescent="0.15">
      <c r="A111" s="376"/>
      <c r="B111" s="379"/>
      <c r="C111" s="379"/>
      <c r="D111" s="382"/>
      <c r="E111" s="34" t="str">
        <f>IF(F111="","",VLOOKUP(F111,資格一覧!A104:B203,2,FALSE))</f>
        <v/>
      </c>
      <c r="F111" s="371"/>
      <c r="G111" s="372"/>
      <c r="H111" s="373"/>
      <c r="I111" s="54"/>
      <c r="J111" s="370"/>
      <c r="K111" s="370"/>
      <c r="L111" s="370"/>
    </row>
    <row r="112" spans="1:12" s="33" customFormat="1" ht="21.75" customHeight="1" x14ac:dyDescent="0.15">
      <c r="A112" s="374">
        <v>27</v>
      </c>
      <c r="B112" s="377"/>
      <c r="C112" s="377"/>
      <c r="D112" s="380"/>
      <c r="E112" s="34" t="str">
        <f>IF(F112="","",VLOOKUP(F112,資格一覧!A105:B204,2,FALSE))</f>
        <v/>
      </c>
      <c r="F112" s="371"/>
      <c r="G112" s="372"/>
      <c r="H112" s="373"/>
      <c r="I112" s="54"/>
      <c r="J112" s="368"/>
      <c r="K112" s="368"/>
      <c r="L112" s="368"/>
    </row>
    <row r="113" spans="1:12" s="33" customFormat="1" ht="21.75" customHeight="1" x14ac:dyDescent="0.15">
      <c r="A113" s="375"/>
      <c r="B113" s="378"/>
      <c r="C113" s="378"/>
      <c r="D113" s="381"/>
      <c r="E113" s="34" t="str">
        <f>IF(F113="","",VLOOKUP(F113,資格一覧!A106:B205,2,FALSE))</f>
        <v/>
      </c>
      <c r="F113" s="371"/>
      <c r="G113" s="372"/>
      <c r="H113" s="373"/>
      <c r="I113" s="54"/>
      <c r="J113" s="369"/>
      <c r="K113" s="369"/>
      <c r="L113" s="369"/>
    </row>
    <row r="114" spans="1:12" s="33" customFormat="1" ht="21.75" customHeight="1" x14ac:dyDescent="0.15">
      <c r="A114" s="375"/>
      <c r="B114" s="378"/>
      <c r="C114" s="378"/>
      <c r="D114" s="381"/>
      <c r="E114" s="34" t="str">
        <f>IF(F114="","",VLOOKUP(F114,資格一覧!A107:B206,2,FALSE))</f>
        <v/>
      </c>
      <c r="F114" s="371"/>
      <c r="G114" s="372"/>
      <c r="H114" s="373"/>
      <c r="I114" s="54"/>
      <c r="J114" s="369"/>
      <c r="K114" s="369"/>
      <c r="L114" s="369"/>
    </row>
    <row r="115" spans="1:12" s="33" customFormat="1" ht="21.75" customHeight="1" x14ac:dyDescent="0.15">
      <c r="A115" s="376"/>
      <c r="B115" s="379"/>
      <c r="C115" s="379"/>
      <c r="D115" s="382"/>
      <c r="E115" s="34" t="str">
        <f>IF(F115="","",VLOOKUP(F115,資格一覧!A108:B207,2,FALSE))</f>
        <v/>
      </c>
      <c r="F115" s="371"/>
      <c r="G115" s="372"/>
      <c r="H115" s="373"/>
      <c r="I115" s="54"/>
      <c r="J115" s="370"/>
      <c r="K115" s="370"/>
      <c r="L115" s="370"/>
    </row>
    <row r="116" spans="1:12" s="33" customFormat="1" ht="21.75" customHeight="1" x14ac:dyDescent="0.15">
      <c r="A116" s="374">
        <v>28</v>
      </c>
      <c r="B116" s="377"/>
      <c r="C116" s="377"/>
      <c r="D116" s="380"/>
      <c r="E116" s="34" t="str">
        <f>IF(F116="","",VLOOKUP(F116,資格一覧!A109:B208,2,FALSE))</f>
        <v/>
      </c>
      <c r="F116" s="371"/>
      <c r="G116" s="372"/>
      <c r="H116" s="373"/>
      <c r="I116" s="54"/>
      <c r="J116" s="368"/>
      <c r="K116" s="368"/>
      <c r="L116" s="368"/>
    </row>
    <row r="117" spans="1:12" s="33" customFormat="1" ht="21.75" customHeight="1" x14ac:dyDescent="0.15">
      <c r="A117" s="375"/>
      <c r="B117" s="378"/>
      <c r="C117" s="378"/>
      <c r="D117" s="381"/>
      <c r="E117" s="34" t="str">
        <f>IF(F117="","",VLOOKUP(F117,資格一覧!A110:B209,2,FALSE))</f>
        <v/>
      </c>
      <c r="F117" s="371"/>
      <c r="G117" s="372"/>
      <c r="H117" s="373"/>
      <c r="I117" s="54"/>
      <c r="J117" s="369"/>
      <c r="K117" s="369"/>
      <c r="L117" s="369"/>
    </row>
    <row r="118" spans="1:12" s="33" customFormat="1" ht="21.75" customHeight="1" x14ac:dyDescent="0.15">
      <c r="A118" s="375"/>
      <c r="B118" s="378"/>
      <c r="C118" s="378"/>
      <c r="D118" s="381"/>
      <c r="E118" s="34" t="str">
        <f>IF(F118="","",VLOOKUP(F118,資格一覧!A111:B210,2,FALSE))</f>
        <v/>
      </c>
      <c r="F118" s="371"/>
      <c r="G118" s="372"/>
      <c r="H118" s="373"/>
      <c r="I118" s="54"/>
      <c r="J118" s="369"/>
      <c r="K118" s="369"/>
      <c r="L118" s="369"/>
    </row>
    <row r="119" spans="1:12" s="33" customFormat="1" ht="21.75" customHeight="1" x14ac:dyDescent="0.15">
      <c r="A119" s="376"/>
      <c r="B119" s="379"/>
      <c r="C119" s="379"/>
      <c r="D119" s="382"/>
      <c r="E119" s="34" t="str">
        <f>IF(F119="","",VLOOKUP(F119,資格一覧!A112:B211,2,FALSE))</f>
        <v/>
      </c>
      <c r="F119" s="371"/>
      <c r="G119" s="372"/>
      <c r="H119" s="373"/>
      <c r="I119" s="54"/>
      <c r="J119" s="370"/>
      <c r="K119" s="370"/>
      <c r="L119" s="370"/>
    </row>
    <row r="120" spans="1:12" s="33" customFormat="1" ht="21.75" customHeight="1" x14ac:dyDescent="0.15">
      <c r="A120" s="374">
        <v>29</v>
      </c>
      <c r="B120" s="377"/>
      <c r="C120" s="377"/>
      <c r="D120" s="380"/>
      <c r="E120" s="34" t="str">
        <f>IF(F120="","",VLOOKUP(F120,資格一覧!A113:B212,2,FALSE))</f>
        <v/>
      </c>
      <c r="F120" s="371"/>
      <c r="G120" s="372"/>
      <c r="H120" s="373"/>
      <c r="I120" s="54"/>
      <c r="J120" s="368"/>
      <c r="K120" s="368"/>
      <c r="L120" s="368"/>
    </row>
    <row r="121" spans="1:12" s="33" customFormat="1" ht="21.75" customHeight="1" x14ac:dyDescent="0.15">
      <c r="A121" s="375"/>
      <c r="B121" s="378"/>
      <c r="C121" s="378"/>
      <c r="D121" s="381"/>
      <c r="E121" s="34" t="str">
        <f>IF(F121="","",VLOOKUP(F121,資格一覧!A114:B213,2,FALSE))</f>
        <v/>
      </c>
      <c r="F121" s="371"/>
      <c r="G121" s="372"/>
      <c r="H121" s="373"/>
      <c r="I121" s="54"/>
      <c r="J121" s="369"/>
      <c r="K121" s="369"/>
      <c r="L121" s="369"/>
    </row>
    <row r="122" spans="1:12" s="33" customFormat="1" ht="21.75" customHeight="1" x14ac:dyDescent="0.15">
      <c r="A122" s="375"/>
      <c r="B122" s="378"/>
      <c r="C122" s="378"/>
      <c r="D122" s="381"/>
      <c r="E122" s="34" t="str">
        <f>IF(F122="","",VLOOKUP(F122,資格一覧!A115:B214,2,FALSE))</f>
        <v/>
      </c>
      <c r="F122" s="371"/>
      <c r="G122" s="372"/>
      <c r="H122" s="373"/>
      <c r="I122" s="54"/>
      <c r="J122" s="369"/>
      <c r="K122" s="369"/>
      <c r="L122" s="369"/>
    </row>
    <row r="123" spans="1:12" s="33" customFormat="1" ht="21.75" customHeight="1" x14ac:dyDescent="0.15">
      <c r="A123" s="376"/>
      <c r="B123" s="379"/>
      <c r="C123" s="379"/>
      <c r="D123" s="382"/>
      <c r="E123" s="34" t="str">
        <f>IF(F123="","",VLOOKUP(F123,資格一覧!A116:B215,2,FALSE))</f>
        <v/>
      </c>
      <c r="F123" s="371"/>
      <c r="G123" s="372"/>
      <c r="H123" s="373"/>
      <c r="I123" s="54"/>
      <c r="J123" s="370"/>
      <c r="K123" s="370"/>
      <c r="L123" s="370"/>
    </row>
    <row r="124" spans="1:12" s="33" customFormat="1" ht="21.75" customHeight="1" x14ac:dyDescent="0.15">
      <c r="A124" s="374">
        <v>30</v>
      </c>
      <c r="B124" s="377"/>
      <c r="C124" s="377"/>
      <c r="D124" s="380"/>
      <c r="E124" s="34" t="str">
        <f>IF(F124="","",VLOOKUP(F124,資格一覧!A117:B216,2,FALSE))</f>
        <v/>
      </c>
      <c r="F124" s="371"/>
      <c r="G124" s="372"/>
      <c r="H124" s="373"/>
      <c r="I124" s="54"/>
      <c r="J124" s="368"/>
      <c r="K124" s="368"/>
      <c r="L124" s="368"/>
    </row>
    <row r="125" spans="1:12" s="33" customFormat="1" ht="21.75" customHeight="1" x14ac:dyDescent="0.15">
      <c r="A125" s="375"/>
      <c r="B125" s="378"/>
      <c r="C125" s="378"/>
      <c r="D125" s="381"/>
      <c r="E125" s="34" t="str">
        <f>IF(F125="","",VLOOKUP(F125,資格一覧!A118:B217,2,FALSE))</f>
        <v/>
      </c>
      <c r="F125" s="371"/>
      <c r="G125" s="372"/>
      <c r="H125" s="373"/>
      <c r="I125" s="54"/>
      <c r="J125" s="369"/>
      <c r="K125" s="369"/>
      <c r="L125" s="369"/>
    </row>
    <row r="126" spans="1:12" s="33" customFormat="1" ht="21.75" customHeight="1" x14ac:dyDescent="0.15">
      <c r="A126" s="375"/>
      <c r="B126" s="378"/>
      <c r="C126" s="378"/>
      <c r="D126" s="381"/>
      <c r="E126" s="34" t="str">
        <f>IF(F126="","",VLOOKUP(F126,資格一覧!A119:B218,2,FALSE))</f>
        <v/>
      </c>
      <c r="F126" s="371"/>
      <c r="G126" s="372"/>
      <c r="H126" s="373"/>
      <c r="I126" s="54"/>
      <c r="J126" s="369"/>
      <c r="K126" s="369"/>
      <c r="L126" s="369"/>
    </row>
    <row r="127" spans="1:12" s="33" customFormat="1" ht="21.75" customHeight="1" x14ac:dyDescent="0.15">
      <c r="A127" s="376"/>
      <c r="B127" s="379"/>
      <c r="C127" s="379"/>
      <c r="D127" s="382"/>
      <c r="E127" s="34" t="str">
        <f>IF(F127="","",VLOOKUP(F127,資格一覧!A120:B219,2,FALSE))</f>
        <v/>
      </c>
      <c r="F127" s="371"/>
      <c r="G127" s="372"/>
      <c r="H127" s="373"/>
      <c r="I127" s="54"/>
      <c r="J127" s="370"/>
      <c r="K127" s="370"/>
      <c r="L127" s="370"/>
    </row>
  </sheetData>
  <mergeCells count="339">
    <mergeCell ref="K120:K123"/>
    <mergeCell ref="L120:L123"/>
    <mergeCell ref="J124:J127"/>
    <mergeCell ref="K124:K127"/>
    <mergeCell ref="L124:L127"/>
    <mergeCell ref="F116:H116"/>
    <mergeCell ref="F117:H117"/>
    <mergeCell ref="F118:H118"/>
    <mergeCell ref="I4:L4"/>
    <mergeCell ref="K104:K107"/>
    <mergeCell ref="L104:L107"/>
    <mergeCell ref="K108:K111"/>
    <mergeCell ref="L108:L111"/>
    <mergeCell ref="F100:H100"/>
    <mergeCell ref="F101:H101"/>
    <mergeCell ref="F102:H102"/>
    <mergeCell ref="J88:J91"/>
    <mergeCell ref="K88:K91"/>
    <mergeCell ref="L88:L91"/>
    <mergeCell ref="J92:J95"/>
    <mergeCell ref="K92:K95"/>
    <mergeCell ref="L92:L95"/>
    <mergeCell ref="F84:H84"/>
    <mergeCell ref="F85:H85"/>
    <mergeCell ref="A124:A127"/>
    <mergeCell ref="B124:B127"/>
    <mergeCell ref="C124:C127"/>
    <mergeCell ref="D124:D127"/>
    <mergeCell ref="A120:A123"/>
    <mergeCell ref="B120:B123"/>
    <mergeCell ref="C120:C123"/>
    <mergeCell ref="D120:D123"/>
    <mergeCell ref="J104:J107"/>
    <mergeCell ref="F120:H120"/>
    <mergeCell ref="F121:H121"/>
    <mergeCell ref="F122:H122"/>
    <mergeCell ref="F123:H123"/>
    <mergeCell ref="F124:H124"/>
    <mergeCell ref="F125:H125"/>
    <mergeCell ref="F126:H126"/>
    <mergeCell ref="F127:H127"/>
    <mergeCell ref="J120:J123"/>
    <mergeCell ref="J108:J111"/>
    <mergeCell ref="A116:A119"/>
    <mergeCell ref="B116:B119"/>
    <mergeCell ref="C116:C119"/>
    <mergeCell ref="D116:D119"/>
    <mergeCell ref="A112:A115"/>
    <mergeCell ref="B112:B115"/>
    <mergeCell ref="C112:C115"/>
    <mergeCell ref="D112:D115"/>
    <mergeCell ref="J112:J115"/>
    <mergeCell ref="K112:K115"/>
    <mergeCell ref="L112:L115"/>
    <mergeCell ref="J116:J119"/>
    <mergeCell ref="K116:K119"/>
    <mergeCell ref="L116:L119"/>
    <mergeCell ref="F112:H112"/>
    <mergeCell ref="F113:H113"/>
    <mergeCell ref="F114:H114"/>
    <mergeCell ref="F115:H115"/>
    <mergeCell ref="F119:H119"/>
    <mergeCell ref="A108:A111"/>
    <mergeCell ref="B108:B111"/>
    <mergeCell ref="C108:C111"/>
    <mergeCell ref="D108:D111"/>
    <mergeCell ref="A104:A107"/>
    <mergeCell ref="B104:B107"/>
    <mergeCell ref="C104:C107"/>
    <mergeCell ref="D104:D107"/>
    <mergeCell ref="F103:H103"/>
    <mergeCell ref="F104:H104"/>
    <mergeCell ref="F105:H105"/>
    <mergeCell ref="F106:H106"/>
    <mergeCell ref="F107:H107"/>
    <mergeCell ref="F108:H108"/>
    <mergeCell ref="F109:H109"/>
    <mergeCell ref="F110:H110"/>
    <mergeCell ref="F111:H111"/>
    <mergeCell ref="A100:A103"/>
    <mergeCell ref="B100:B103"/>
    <mergeCell ref="C100:C103"/>
    <mergeCell ref="D100:D103"/>
    <mergeCell ref="A96:A99"/>
    <mergeCell ref="B96:B99"/>
    <mergeCell ref="C96:C99"/>
    <mergeCell ref="D96:D99"/>
    <mergeCell ref="J96:J99"/>
    <mergeCell ref="K96:K99"/>
    <mergeCell ref="L96:L99"/>
    <mergeCell ref="J100:J103"/>
    <mergeCell ref="K100:K103"/>
    <mergeCell ref="L100:L103"/>
    <mergeCell ref="F96:H96"/>
    <mergeCell ref="F97:H97"/>
    <mergeCell ref="F98:H98"/>
    <mergeCell ref="F99:H99"/>
    <mergeCell ref="F86:H86"/>
    <mergeCell ref="A92:A95"/>
    <mergeCell ref="B92:B95"/>
    <mergeCell ref="C92:C95"/>
    <mergeCell ref="D92:D95"/>
    <mergeCell ref="A88:A91"/>
    <mergeCell ref="B88:B91"/>
    <mergeCell ref="C88:C91"/>
    <mergeCell ref="D88:D91"/>
    <mergeCell ref="F87:H87"/>
    <mergeCell ref="F88:H88"/>
    <mergeCell ref="F89:H89"/>
    <mergeCell ref="F90:H90"/>
    <mergeCell ref="F91:H91"/>
    <mergeCell ref="F92:H92"/>
    <mergeCell ref="F93:H93"/>
    <mergeCell ref="F94:H94"/>
    <mergeCell ref="F95:H95"/>
    <mergeCell ref="J72:J75"/>
    <mergeCell ref="K72:K75"/>
    <mergeCell ref="L72:L75"/>
    <mergeCell ref="J76:J79"/>
    <mergeCell ref="K76:K79"/>
    <mergeCell ref="L76:L79"/>
    <mergeCell ref="A84:A87"/>
    <mergeCell ref="B84:B87"/>
    <mergeCell ref="C84:C87"/>
    <mergeCell ref="D84:D87"/>
    <mergeCell ref="A80:A83"/>
    <mergeCell ref="B80:B83"/>
    <mergeCell ref="C80:C83"/>
    <mergeCell ref="D80:D83"/>
    <mergeCell ref="J80:J83"/>
    <mergeCell ref="K80:K83"/>
    <mergeCell ref="L80:L83"/>
    <mergeCell ref="J84:J87"/>
    <mergeCell ref="K84:K87"/>
    <mergeCell ref="L84:L87"/>
    <mergeCell ref="F80:H80"/>
    <mergeCell ref="F81:H81"/>
    <mergeCell ref="F82:H82"/>
    <mergeCell ref="F83:H83"/>
    <mergeCell ref="F68:H68"/>
    <mergeCell ref="F69:H69"/>
    <mergeCell ref="F70:H70"/>
    <mergeCell ref="A76:A79"/>
    <mergeCell ref="B76:B79"/>
    <mergeCell ref="C76:C79"/>
    <mergeCell ref="D76:D79"/>
    <mergeCell ref="A72:A75"/>
    <mergeCell ref="B72:B75"/>
    <mergeCell ref="C72:C75"/>
    <mergeCell ref="D72:D75"/>
    <mergeCell ref="F71:H71"/>
    <mergeCell ref="F72:H72"/>
    <mergeCell ref="F73:H73"/>
    <mergeCell ref="F74:H74"/>
    <mergeCell ref="F75:H75"/>
    <mergeCell ref="F76:H76"/>
    <mergeCell ref="F77:H77"/>
    <mergeCell ref="F78:H78"/>
    <mergeCell ref="F79:H79"/>
    <mergeCell ref="J56:J59"/>
    <mergeCell ref="K56:K59"/>
    <mergeCell ref="L56:L59"/>
    <mergeCell ref="J60:J63"/>
    <mergeCell ref="K60:K63"/>
    <mergeCell ref="L60:L63"/>
    <mergeCell ref="A68:A71"/>
    <mergeCell ref="B68:B71"/>
    <mergeCell ref="C68:C71"/>
    <mergeCell ref="D68:D71"/>
    <mergeCell ref="A64:A67"/>
    <mergeCell ref="B64:B67"/>
    <mergeCell ref="C64:C67"/>
    <mergeCell ref="D64:D67"/>
    <mergeCell ref="J64:J67"/>
    <mergeCell ref="K64:K67"/>
    <mergeCell ref="L64:L67"/>
    <mergeCell ref="J68:J71"/>
    <mergeCell ref="K68:K71"/>
    <mergeCell ref="L68:L71"/>
    <mergeCell ref="F64:H64"/>
    <mergeCell ref="F65:H65"/>
    <mergeCell ref="F66:H66"/>
    <mergeCell ref="F67:H67"/>
    <mergeCell ref="F52:H52"/>
    <mergeCell ref="F53:H53"/>
    <mergeCell ref="F54:H54"/>
    <mergeCell ref="A60:A63"/>
    <mergeCell ref="B60:B63"/>
    <mergeCell ref="C60:C63"/>
    <mergeCell ref="D60:D63"/>
    <mergeCell ref="A56:A59"/>
    <mergeCell ref="B56:B59"/>
    <mergeCell ref="C56:C59"/>
    <mergeCell ref="D56:D59"/>
    <mergeCell ref="F55:H55"/>
    <mergeCell ref="F56:H56"/>
    <mergeCell ref="F57:H57"/>
    <mergeCell ref="F58:H58"/>
    <mergeCell ref="F59:H59"/>
    <mergeCell ref="F60:H60"/>
    <mergeCell ref="F61:H61"/>
    <mergeCell ref="F62:H62"/>
    <mergeCell ref="F63:H63"/>
    <mergeCell ref="J40:J43"/>
    <mergeCell ref="K40:K43"/>
    <mergeCell ref="L40:L43"/>
    <mergeCell ref="J44:J47"/>
    <mergeCell ref="K44:K47"/>
    <mergeCell ref="L44:L47"/>
    <mergeCell ref="A52:A55"/>
    <mergeCell ref="B52:B55"/>
    <mergeCell ref="C52:C55"/>
    <mergeCell ref="D52:D55"/>
    <mergeCell ref="A48:A51"/>
    <mergeCell ref="B48:B51"/>
    <mergeCell ref="C48:C51"/>
    <mergeCell ref="D48:D51"/>
    <mergeCell ref="J48:J51"/>
    <mergeCell ref="K48:K51"/>
    <mergeCell ref="L48:L51"/>
    <mergeCell ref="J52:J55"/>
    <mergeCell ref="K52:K55"/>
    <mergeCell ref="L52:L55"/>
    <mergeCell ref="F48:H48"/>
    <mergeCell ref="F49:H49"/>
    <mergeCell ref="F50:H50"/>
    <mergeCell ref="F51:H51"/>
    <mergeCell ref="F36:H36"/>
    <mergeCell ref="F37:H37"/>
    <mergeCell ref="F38:H38"/>
    <mergeCell ref="A44:A47"/>
    <mergeCell ref="B44:B47"/>
    <mergeCell ref="C44:C47"/>
    <mergeCell ref="D44:D47"/>
    <mergeCell ref="A40:A43"/>
    <mergeCell ref="B40:B43"/>
    <mergeCell ref="C40:C43"/>
    <mergeCell ref="D40:D43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J24:J27"/>
    <mergeCell ref="K24:K27"/>
    <mergeCell ref="L24:L27"/>
    <mergeCell ref="J28:J31"/>
    <mergeCell ref="K28:K31"/>
    <mergeCell ref="L28:L31"/>
    <mergeCell ref="A36:A39"/>
    <mergeCell ref="B36:B39"/>
    <mergeCell ref="C36:C39"/>
    <mergeCell ref="D36:D39"/>
    <mergeCell ref="A32:A35"/>
    <mergeCell ref="B32:B35"/>
    <mergeCell ref="C32:C35"/>
    <mergeCell ref="D32:D35"/>
    <mergeCell ref="J32:J35"/>
    <mergeCell ref="K32:K35"/>
    <mergeCell ref="L32:L35"/>
    <mergeCell ref="J36:J39"/>
    <mergeCell ref="K36:K39"/>
    <mergeCell ref="L36:L39"/>
    <mergeCell ref="F32:H32"/>
    <mergeCell ref="F33:H33"/>
    <mergeCell ref="F34:H34"/>
    <mergeCell ref="F35:H35"/>
    <mergeCell ref="F20:H20"/>
    <mergeCell ref="F21:H21"/>
    <mergeCell ref="F22:H22"/>
    <mergeCell ref="A28:A31"/>
    <mergeCell ref="B28:B31"/>
    <mergeCell ref="C28:C31"/>
    <mergeCell ref="D28:D31"/>
    <mergeCell ref="A24:A27"/>
    <mergeCell ref="B24:B27"/>
    <mergeCell ref="C24:C27"/>
    <mergeCell ref="D24:D27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K12:K15"/>
    <mergeCell ref="L12:L15"/>
    <mergeCell ref="F12:H12"/>
    <mergeCell ref="F13:H13"/>
    <mergeCell ref="F14:H14"/>
    <mergeCell ref="F15:H15"/>
    <mergeCell ref="A20:A23"/>
    <mergeCell ref="B20:B23"/>
    <mergeCell ref="C20:C23"/>
    <mergeCell ref="D20:D23"/>
    <mergeCell ref="A16:A19"/>
    <mergeCell ref="B16:B19"/>
    <mergeCell ref="C16:C19"/>
    <mergeCell ref="D16:D19"/>
    <mergeCell ref="J16:J19"/>
    <mergeCell ref="K16:K19"/>
    <mergeCell ref="L16:L19"/>
    <mergeCell ref="J20:J23"/>
    <mergeCell ref="K20:K23"/>
    <mergeCell ref="L20:L23"/>
    <mergeCell ref="F16:H16"/>
    <mergeCell ref="F17:H17"/>
    <mergeCell ref="F18:H18"/>
    <mergeCell ref="F19:H19"/>
    <mergeCell ref="A12:A15"/>
    <mergeCell ref="B12:B15"/>
    <mergeCell ref="C12:C15"/>
    <mergeCell ref="D12:D15"/>
    <mergeCell ref="A8:A11"/>
    <mergeCell ref="B8:B11"/>
    <mergeCell ref="C8:C11"/>
    <mergeCell ref="D8:D11"/>
    <mergeCell ref="J12:J15"/>
    <mergeCell ref="A6:A7"/>
    <mergeCell ref="B6:B7"/>
    <mergeCell ref="C6:C7"/>
    <mergeCell ref="D6:D7"/>
    <mergeCell ref="E6:I6"/>
    <mergeCell ref="J6:J7"/>
    <mergeCell ref="K6:K7"/>
    <mergeCell ref="L6:L7"/>
    <mergeCell ref="J8:J11"/>
    <mergeCell ref="K8:K11"/>
    <mergeCell ref="L8:L11"/>
    <mergeCell ref="F8:H8"/>
    <mergeCell ref="F9:H9"/>
    <mergeCell ref="F10:H10"/>
    <mergeCell ref="F11:H11"/>
  </mergeCells>
  <phoneticPr fontId="4"/>
  <dataValidations count="1">
    <dataValidation type="list" allowBlank="1" showInputMessage="1" showErrorMessage="1" sqref="J12:L127 J8:L8" xr:uid="{00000000-0002-0000-0200-000000000000}">
      <formula1>",○"</formula1>
    </dataValidation>
  </dataValidations>
  <pageMargins left="0.70866141732283472" right="0.70866141732283472" top="0.35433070866141736" bottom="0.74803149606299213" header="0.31496062992125984" footer="0"/>
  <headerFooter>
    <oddFooter>&amp;L&amp;10 １.申請日現在で作成してください。
 ２.市内業者、準市内業者(委任先の支店等について記入)について作成してください。
 ３.常時雇用が確認できる資料（ハローワークが発行する事業所別被保険者台帳・健康保険被保険者証等の写し）を添付してください。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資格一覧!$A$2:$A$100</xm:f>
          </x14:formula1>
          <xm:sqref>F8:F127 G9:H127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2"/>
  <sheetViews>
    <sheetView workbookViewId="0">
      <selection activeCell="F12" sqref="F12"/>
    </sheetView>
  </sheetViews>
  <sheetFormatPr defaultRowHeight="11.25" x14ac:dyDescent="0.15"/>
  <cols>
    <col min="1" max="2" width="13.125" style="15" customWidth="1"/>
    <col min="3" max="3" width="10.5" style="10" bestFit="1" customWidth="1"/>
    <col min="4" max="5" width="15.375" style="10" customWidth="1"/>
    <col min="6" max="6" width="23.375" style="10" customWidth="1"/>
    <col min="7" max="14" width="15" style="10" customWidth="1"/>
    <col min="15" max="16384" width="9" style="10"/>
  </cols>
  <sheetData>
    <row r="1" spans="1:14" ht="15.75" customHeight="1" x14ac:dyDescent="0.15">
      <c r="A1" s="8" t="s">
        <v>98</v>
      </c>
      <c r="B1" s="8" t="s">
        <v>99</v>
      </c>
      <c r="C1" s="9" t="s">
        <v>100</v>
      </c>
      <c r="D1" s="9" t="s">
        <v>101</v>
      </c>
      <c r="E1" s="9" t="s">
        <v>102</v>
      </c>
      <c r="F1" s="9" t="s">
        <v>103</v>
      </c>
      <c r="G1" s="9" t="s">
        <v>104</v>
      </c>
      <c r="H1" s="9"/>
      <c r="I1" s="9"/>
      <c r="J1" s="9"/>
      <c r="K1" s="9"/>
      <c r="L1" s="9"/>
      <c r="M1" s="9"/>
      <c r="N1" s="9" t="s">
        <v>105</v>
      </c>
    </row>
    <row r="2" spans="1:14" ht="12.95" customHeight="1" x14ac:dyDescent="0.15">
      <c r="A2" s="11" t="s">
        <v>106</v>
      </c>
      <c r="B2" s="11" t="s">
        <v>107</v>
      </c>
      <c r="C2" s="12" t="s">
        <v>108</v>
      </c>
      <c r="D2" s="13" t="s">
        <v>109</v>
      </c>
      <c r="E2" s="12"/>
      <c r="F2" s="10">
        <f>業者カード!AI2</f>
        <v>1</v>
      </c>
      <c r="G2" s="14"/>
      <c r="H2" s="14"/>
      <c r="I2" s="14"/>
      <c r="J2" s="14"/>
      <c r="K2" s="14"/>
      <c r="L2" s="14"/>
      <c r="M2" s="14"/>
    </row>
    <row r="3" spans="1:14" ht="12.95" customHeight="1" x14ac:dyDescent="0.15">
      <c r="A3" s="11" t="s">
        <v>110</v>
      </c>
      <c r="B3" s="11"/>
      <c r="C3" s="12" t="s">
        <v>108</v>
      </c>
      <c r="D3" s="13" t="s">
        <v>111</v>
      </c>
      <c r="E3" s="12"/>
      <c r="F3" s="10" t="str">
        <f>業者カード!AK4</f>
        <v>2022122601</v>
      </c>
      <c r="G3" s="14"/>
      <c r="H3" s="14"/>
      <c r="I3" s="14"/>
      <c r="J3" s="14"/>
      <c r="K3" s="14"/>
      <c r="L3" s="14"/>
      <c r="M3" s="14"/>
    </row>
    <row r="4" spans="1:14" ht="12.95" customHeight="1" x14ac:dyDescent="0.15">
      <c r="A4" s="11" t="s">
        <v>112</v>
      </c>
      <c r="B4" s="11"/>
      <c r="C4" s="12" t="s">
        <v>113</v>
      </c>
      <c r="D4" s="13" t="s">
        <v>114</v>
      </c>
      <c r="E4" s="12"/>
      <c r="F4" s="10">
        <f>業者カード!AJ2</f>
        <v>2022</v>
      </c>
      <c r="G4" s="14"/>
      <c r="H4" s="14"/>
      <c r="I4" s="14"/>
      <c r="J4" s="14"/>
      <c r="K4" s="14"/>
      <c r="L4" s="14"/>
      <c r="M4" s="14"/>
    </row>
    <row r="5" spans="1:14" ht="12.95" customHeight="1" x14ac:dyDescent="0.15">
      <c r="A5" s="11" t="s">
        <v>115</v>
      </c>
      <c r="B5" s="11"/>
      <c r="C5" s="12" t="s">
        <v>108</v>
      </c>
      <c r="D5" s="13" t="s">
        <v>116</v>
      </c>
      <c r="E5" s="12"/>
      <c r="F5" s="10">
        <f>業者カード!AI5</f>
        <v>18201</v>
      </c>
      <c r="G5" s="14"/>
      <c r="H5" s="14"/>
      <c r="I5" s="14"/>
      <c r="J5" s="14"/>
      <c r="K5" s="14"/>
      <c r="L5" s="14"/>
      <c r="M5" s="14"/>
    </row>
    <row r="6" spans="1:14" ht="12.95" customHeight="1" x14ac:dyDescent="0.15"/>
    <row r="7" spans="1:14" ht="12.95" customHeight="1" x14ac:dyDescent="0.15">
      <c r="A7" s="11" t="s">
        <v>117</v>
      </c>
      <c r="B7" s="11"/>
      <c r="C7" s="14" t="s">
        <v>100</v>
      </c>
      <c r="D7" s="14" t="s">
        <v>605</v>
      </c>
      <c r="E7" s="14" t="s">
        <v>102</v>
      </c>
      <c r="F7" s="14" t="s">
        <v>103</v>
      </c>
      <c r="G7" s="14" t="s">
        <v>104</v>
      </c>
      <c r="H7" s="14"/>
      <c r="I7" s="14"/>
      <c r="J7" s="14"/>
      <c r="K7" s="14"/>
      <c r="L7" s="14"/>
      <c r="M7" s="14"/>
      <c r="N7" s="14"/>
    </row>
    <row r="8" spans="1:14" ht="12.95" customHeight="1" x14ac:dyDescent="0.15">
      <c r="A8" s="11" t="s">
        <v>33</v>
      </c>
      <c r="B8" s="11"/>
      <c r="C8" s="12" t="s">
        <v>118</v>
      </c>
      <c r="D8" s="12" t="s">
        <v>119</v>
      </c>
      <c r="E8" s="12" t="s">
        <v>120</v>
      </c>
      <c r="F8" s="10" t="str">
        <f>IF(業者カード!AB1="","",業者カード!AB1)</f>
        <v/>
      </c>
      <c r="G8" s="14"/>
      <c r="H8" s="14"/>
      <c r="I8" s="14"/>
      <c r="J8" s="14"/>
      <c r="K8" s="14"/>
      <c r="L8" s="14"/>
      <c r="M8" s="14"/>
      <c r="N8" s="10" t="s">
        <v>121</v>
      </c>
    </row>
    <row r="9" spans="1:14" ht="12.95" customHeight="1" x14ac:dyDescent="0.15">
      <c r="A9" s="11" t="s">
        <v>122</v>
      </c>
      <c r="B9" s="11"/>
      <c r="C9" s="12" t="s">
        <v>108</v>
      </c>
      <c r="D9" s="12" t="s">
        <v>123</v>
      </c>
      <c r="E9" s="12"/>
      <c r="F9" s="10" t="str">
        <f>業者カード!AH10</f>
        <v/>
      </c>
      <c r="G9" s="14">
        <f>業者カード!F10</f>
        <v>0</v>
      </c>
      <c r="H9" s="14"/>
      <c r="I9" s="14"/>
      <c r="J9" s="14"/>
      <c r="K9" s="14"/>
      <c r="L9" s="14"/>
      <c r="M9" s="14"/>
    </row>
    <row r="10" spans="1:14" ht="12.95" customHeight="1" x14ac:dyDescent="0.15">
      <c r="A10" s="11" t="s">
        <v>124</v>
      </c>
      <c r="B10" s="11"/>
      <c r="C10" s="12" t="s">
        <v>125</v>
      </c>
      <c r="D10" s="12" t="s">
        <v>126</v>
      </c>
      <c r="E10" s="12" t="s">
        <v>127</v>
      </c>
      <c r="F10" s="10" t="str">
        <f>業者カード!AI10</f>
        <v/>
      </c>
      <c r="G10" s="14">
        <f>業者カード!T10</f>
        <v>0</v>
      </c>
      <c r="H10" s="14"/>
      <c r="I10" s="14"/>
      <c r="J10" s="14"/>
      <c r="K10" s="14"/>
      <c r="L10" s="14"/>
      <c r="M10" s="14"/>
      <c r="N10" s="10" t="s">
        <v>128</v>
      </c>
    </row>
    <row r="11" spans="1:14" ht="12.95" customHeight="1" x14ac:dyDescent="0.15">
      <c r="A11" s="11" t="s">
        <v>522</v>
      </c>
      <c r="B11" s="11"/>
      <c r="C11" s="12" t="s">
        <v>118</v>
      </c>
      <c r="D11" s="12" t="s">
        <v>119</v>
      </c>
      <c r="E11" s="12" t="s">
        <v>523</v>
      </c>
      <c r="F11" s="10" t="str">
        <f>IF(業者カード!F8="","",業者カード!AH8)</f>
        <v/>
      </c>
      <c r="G11" s="14"/>
      <c r="H11" s="14"/>
      <c r="I11" s="14"/>
      <c r="J11" s="14"/>
      <c r="K11" s="14"/>
      <c r="L11" s="14"/>
      <c r="M11" s="14"/>
    </row>
    <row r="12" spans="1:14" ht="12.95" customHeight="1" x14ac:dyDescent="0.15">
      <c r="A12" s="11" t="s">
        <v>524</v>
      </c>
      <c r="B12" s="11"/>
      <c r="C12" s="121" t="s">
        <v>604</v>
      </c>
      <c r="D12" s="12" t="s">
        <v>119</v>
      </c>
      <c r="E12" s="12" t="s">
        <v>525</v>
      </c>
      <c r="F12" s="10" t="str">
        <f>IF(業者カード!F9="","",業者カード!F9)</f>
        <v/>
      </c>
      <c r="G12" s="14"/>
      <c r="H12" s="14"/>
      <c r="I12" s="14"/>
      <c r="J12" s="14"/>
      <c r="K12" s="14"/>
      <c r="L12" s="14"/>
      <c r="M12" s="14"/>
    </row>
    <row r="13" spans="1:14" ht="12.95" customHeight="1" x14ac:dyDescent="0.15"/>
    <row r="14" spans="1:14" ht="12.95" customHeight="1" x14ac:dyDescent="0.15">
      <c r="A14" s="11" t="s">
        <v>129</v>
      </c>
      <c r="B14" s="11"/>
      <c r="C14" s="14" t="s">
        <v>100</v>
      </c>
      <c r="D14" s="14" t="s">
        <v>605</v>
      </c>
      <c r="E14" s="14" t="s">
        <v>102</v>
      </c>
      <c r="F14" s="14"/>
      <c r="G14" s="14"/>
      <c r="H14" s="14"/>
      <c r="I14" s="14"/>
      <c r="J14" s="14"/>
      <c r="K14" s="14"/>
      <c r="L14" s="14"/>
      <c r="M14" s="14"/>
      <c r="N14" s="14" t="s">
        <v>130</v>
      </c>
    </row>
    <row r="15" spans="1:14" ht="12.95" customHeight="1" x14ac:dyDescent="0.15">
      <c r="A15" s="11" t="s">
        <v>131</v>
      </c>
      <c r="B15" s="11"/>
      <c r="C15" s="12" t="s">
        <v>132</v>
      </c>
      <c r="D15" s="12" t="s">
        <v>133</v>
      </c>
      <c r="E15" s="12"/>
      <c r="F15" s="10" t="str">
        <f>業者カード!AI15</f>
        <v/>
      </c>
      <c r="G15" s="14"/>
      <c r="H15" s="14"/>
      <c r="I15" s="14"/>
      <c r="J15" s="14"/>
      <c r="K15" s="14"/>
      <c r="L15" s="14"/>
      <c r="M15" s="14"/>
      <c r="N15" s="10" t="s">
        <v>134</v>
      </c>
    </row>
    <row r="16" spans="1:14" ht="12.95" customHeight="1" x14ac:dyDescent="0.15">
      <c r="A16" s="11" t="s">
        <v>93</v>
      </c>
      <c r="B16" s="11"/>
      <c r="C16" s="12" t="s">
        <v>125</v>
      </c>
      <c r="D16" s="12" t="s">
        <v>126</v>
      </c>
      <c r="E16" s="12" t="s">
        <v>135</v>
      </c>
      <c r="F16" s="10" t="str">
        <f>IF(業者カード!O15="","",業者カード!AH15)</f>
        <v/>
      </c>
      <c r="G16" s="14"/>
      <c r="H16" s="14"/>
      <c r="I16" s="14"/>
      <c r="J16" s="14"/>
      <c r="K16" s="14"/>
      <c r="L16" s="14"/>
      <c r="M16" s="14"/>
      <c r="N16" s="10" t="s">
        <v>0</v>
      </c>
    </row>
    <row r="17" spans="1:14" ht="12.95" customHeight="1" x14ac:dyDescent="0.15">
      <c r="A17" s="11" t="s">
        <v>136</v>
      </c>
      <c r="B17" s="11"/>
      <c r="C17" s="12" t="s">
        <v>125</v>
      </c>
      <c r="D17" s="12" t="s">
        <v>126</v>
      </c>
      <c r="E17" s="12" t="s">
        <v>137</v>
      </c>
      <c r="F17" s="10" t="str">
        <f>IF(業者カード!O14="","",業者カード!AH14)</f>
        <v/>
      </c>
      <c r="G17" s="14"/>
      <c r="H17" s="14"/>
      <c r="I17" s="14"/>
      <c r="J17" s="14"/>
      <c r="K17" s="14"/>
      <c r="L17" s="14"/>
      <c r="M17" s="14"/>
      <c r="N17" s="10" t="s">
        <v>138</v>
      </c>
    </row>
    <row r="18" spans="1:14" ht="12.95" customHeight="1" x14ac:dyDescent="0.15">
      <c r="A18" s="11" t="s">
        <v>139</v>
      </c>
      <c r="B18" s="11"/>
      <c r="C18" s="12" t="s">
        <v>125</v>
      </c>
      <c r="D18" s="12" t="s">
        <v>126</v>
      </c>
      <c r="E18" s="12" t="s">
        <v>140</v>
      </c>
      <c r="F18" s="10" t="str">
        <f>IF(業者カード!AH16="","",業者カード!AH16)</f>
        <v/>
      </c>
      <c r="G18" s="14"/>
      <c r="H18" s="14"/>
      <c r="I18" s="14"/>
      <c r="J18" s="14"/>
      <c r="K18" s="14"/>
      <c r="L18" s="14"/>
      <c r="M18" s="14"/>
      <c r="N18" s="10" t="s">
        <v>139</v>
      </c>
    </row>
    <row r="19" spans="1:14" ht="12.95" customHeight="1" x14ac:dyDescent="0.15">
      <c r="A19" s="11" t="s">
        <v>1</v>
      </c>
      <c r="B19" s="11"/>
      <c r="C19" s="12" t="s">
        <v>125</v>
      </c>
      <c r="D19" s="12" t="s">
        <v>126</v>
      </c>
      <c r="E19" s="12" t="s">
        <v>141</v>
      </c>
      <c r="F19" s="10" t="str">
        <f>IF(業者カード!AH17="","",業者カード!AH17)</f>
        <v/>
      </c>
      <c r="G19" s="14"/>
      <c r="H19" s="14"/>
      <c r="I19" s="14"/>
      <c r="J19" s="14"/>
      <c r="K19" s="14"/>
      <c r="L19" s="14"/>
      <c r="M19" s="14"/>
      <c r="N19" s="10" t="s">
        <v>1</v>
      </c>
    </row>
    <row r="20" spans="1:14" ht="12.95" customHeight="1" x14ac:dyDescent="0.15">
      <c r="A20" s="11" t="s">
        <v>142</v>
      </c>
      <c r="B20" s="11" t="s">
        <v>30</v>
      </c>
      <c r="C20" s="12" t="s">
        <v>125</v>
      </c>
      <c r="D20" s="12" t="s">
        <v>126</v>
      </c>
      <c r="E20" s="12" t="s">
        <v>143</v>
      </c>
      <c r="F20" s="10" t="str">
        <f>IF(業者カード!H23="","",業者カード!H23)</f>
        <v/>
      </c>
      <c r="G20" s="14"/>
      <c r="H20" s="14"/>
      <c r="I20" s="14"/>
      <c r="J20" s="14"/>
      <c r="K20" s="14"/>
      <c r="L20" s="14"/>
      <c r="M20" s="14"/>
      <c r="N20" s="10" t="s">
        <v>30</v>
      </c>
    </row>
    <row r="21" spans="1:14" ht="12.95" customHeight="1" x14ac:dyDescent="0.15">
      <c r="A21" s="11"/>
      <c r="B21" s="11" t="s">
        <v>31</v>
      </c>
      <c r="C21" s="12" t="s">
        <v>144</v>
      </c>
      <c r="D21" s="12" t="s">
        <v>145</v>
      </c>
      <c r="E21" s="12" t="s">
        <v>146</v>
      </c>
      <c r="F21" s="10" t="str">
        <f>IF(業者カード!Q23="","",業者カード!Q23)</f>
        <v/>
      </c>
      <c r="G21" s="14"/>
      <c r="H21" s="14"/>
      <c r="I21" s="14"/>
      <c r="J21" s="14"/>
      <c r="K21" s="14"/>
      <c r="L21" s="14"/>
      <c r="M21" s="14"/>
      <c r="N21" s="10" t="s">
        <v>31</v>
      </c>
    </row>
    <row r="22" spans="1:14" ht="12.95" customHeight="1" x14ac:dyDescent="0.15">
      <c r="A22" s="11"/>
      <c r="B22" s="11" t="s">
        <v>147</v>
      </c>
      <c r="C22" s="12" t="s">
        <v>144</v>
      </c>
      <c r="D22" s="12" t="s">
        <v>145</v>
      </c>
      <c r="E22" s="12" t="s">
        <v>148</v>
      </c>
      <c r="F22" s="10" t="str">
        <f>IF(業者カード!Q22="","",業者カード!Q22)</f>
        <v/>
      </c>
      <c r="G22" s="14"/>
      <c r="H22" s="14"/>
      <c r="I22" s="14"/>
      <c r="J22" s="14"/>
      <c r="K22" s="14"/>
      <c r="L22" s="14"/>
      <c r="M22" s="14"/>
      <c r="N22" s="10" t="s">
        <v>149</v>
      </c>
    </row>
    <row r="23" spans="1:14" ht="12.95" customHeight="1" x14ac:dyDescent="0.15">
      <c r="A23" s="11" t="s">
        <v>2</v>
      </c>
      <c r="B23" s="11"/>
      <c r="C23" s="12" t="s">
        <v>125</v>
      </c>
      <c r="D23" s="12" t="s">
        <v>126</v>
      </c>
      <c r="E23" s="12" t="s">
        <v>150</v>
      </c>
      <c r="F23" s="10" t="str">
        <f>IF(業者カード!F24="","",業者カード!F24)</f>
        <v/>
      </c>
      <c r="G23" s="14"/>
      <c r="H23" s="14"/>
      <c r="I23" s="14"/>
      <c r="J23" s="14"/>
      <c r="K23" s="14"/>
      <c r="L23" s="14"/>
      <c r="M23" s="14"/>
      <c r="N23" s="10" t="s">
        <v>2</v>
      </c>
    </row>
    <row r="24" spans="1:14" ht="12.95" customHeight="1" x14ac:dyDescent="0.15">
      <c r="A24" s="11" t="s">
        <v>151</v>
      </c>
      <c r="B24" s="11"/>
      <c r="C24" s="12" t="s">
        <v>125</v>
      </c>
      <c r="D24" s="12" t="s">
        <v>126</v>
      </c>
      <c r="E24" s="12" t="s">
        <v>152</v>
      </c>
      <c r="F24" s="10" t="str">
        <f>IF(業者カード!F25="","",業者カード!F25)</f>
        <v/>
      </c>
      <c r="G24" s="14"/>
      <c r="H24" s="14"/>
      <c r="I24" s="14"/>
      <c r="J24" s="14"/>
      <c r="K24" s="14"/>
      <c r="L24" s="14"/>
      <c r="M24" s="14"/>
      <c r="N24" s="10" t="s">
        <v>151</v>
      </c>
    </row>
    <row r="25" spans="1:14" ht="12.95" customHeight="1" x14ac:dyDescent="0.15">
      <c r="A25" s="11" t="s">
        <v>153</v>
      </c>
      <c r="B25" s="11"/>
      <c r="C25" s="12" t="s">
        <v>125</v>
      </c>
      <c r="D25" s="12" t="s">
        <v>126</v>
      </c>
      <c r="E25" s="12" t="s">
        <v>154</v>
      </c>
      <c r="F25" s="10" t="str">
        <f>IF(業者カード!F26="","",業者カード!F26)</f>
        <v/>
      </c>
      <c r="G25" s="14"/>
      <c r="H25" s="14"/>
      <c r="I25" s="14"/>
      <c r="J25" s="14"/>
      <c r="K25" s="14"/>
      <c r="L25" s="14"/>
      <c r="M25" s="14"/>
      <c r="N25" s="10" t="s">
        <v>155</v>
      </c>
    </row>
    <row r="26" spans="1:14" ht="12.95" customHeight="1" x14ac:dyDescent="0.15"/>
    <row r="27" spans="1:14" ht="12.95" customHeight="1" x14ac:dyDescent="0.15">
      <c r="A27" s="11" t="s">
        <v>156</v>
      </c>
      <c r="B27" s="11"/>
      <c r="C27" s="14" t="s">
        <v>100</v>
      </c>
      <c r="D27" s="14" t="s">
        <v>605</v>
      </c>
      <c r="E27" s="14" t="s">
        <v>102</v>
      </c>
      <c r="F27" s="14"/>
      <c r="G27" s="14"/>
      <c r="H27" s="14"/>
      <c r="I27" s="14"/>
      <c r="J27" s="14"/>
      <c r="K27" s="14"/>
      <c r="L27" s="14"/>
      <c r="M27" s="14"/>
      <c r="N27" s="14" t="s">
        <v>157</v>
      </c>
    </row>
    <row r="28" spans="1:14" ht="12.95" customHeight="1" x14ac:dyDescent="0.15">
      <c r="A28" s="11" t="s">
        <v>32</v>
      </c>
      <c r="B28" s="11"/>
      <c r="C28" s="121" t="s">
        <v>604</v>
      </c>
      <c r="D28" s="12" t="s">
        <v>126</v>
      </c>
      <c r="E28" s="12" t="s">
        <v>158</v>
      </c>
      <c r="F28" s="10" t="str">
        <f>IF(業者カード!Q31="","",業者カード!AH31)</f>
        <v/>
      </c>
      <c r="G28" s="14"/>
      <c r="H28" s="14"/>
      <c r="I28" s="14"/>
      <c r="J28" s="14"/>
      <c r="K28" s="14"/>
      <c r="L28" s="14"/>
      <c r="M28" s="14"/>
      <c r="N28" s="10" t="s">
        <v>32</v>
      </c>
    </row>
    <row r="29" spans="1:14" ht="12.95" customHeight="1" x14ac:dyDescent="0.15">
      <c r="A29" s="11" t="s">
        <v>159</v>
      </c>
      <c r="B29" s="11"/>
      <c r="C29" s="121" t="s">
        <v>604</v>
      </c>
      <c r="D29" s="12" t="s">
        <v>126</v>
      </c>
      <c r="E29" s="12" t="s">
        <v>160</v>
      </c>
      <c r="F29" s="10" t="str">
        <f>IF(業者カード!Q30="","",業者カード!AH30)</f>
        <v/>
      </c>
      <c r="G29" s="14"/>
      <c r="H29" s="14"/>
      <c r="I29" s="14"/>
      <c r="J29" s="14"/>
      <c r="K29" s="14"/>
      <c r="L29" s="14"/>
      <c r="M29" s="14"/>
      <c r="N29" s="10" t="s">
        <v>138</v>
      </c>
    </row>
    <row r="30" spans="1:14" ht="12.95" customHeight="1" x14ac:dyDescent="0.15">
      <c r="A30" s="11" t="s">
        <v>139</v>
      </c>
      <c r="B30" s="11"/>
      <c r="C30" s="121" t="s">
        <v>604</v>
      </c>
      <c r="D30" s="12" t="s">
        <v>126</v>
      </c>
      <c r="E30" s="12" t="s">
        <v>161</v>
      </c>
      <c r="F30" s="10" t="str">
        <f>IF(業者カード!AH32="","",業者カード!AH32)</f>
        <v/>
      </c>
      <c r="G30" s="14"/>
      <c r="H30" s="14"/>
      <c r="I30" s="14"/>
      <c r="J30" s="14"/>
      <c r="K30" s="14"/>
      <c r="L30" s="14"/>
      <c r="M30" s="14"/>
      <c r="N30" s="10" t="s">
        <v>139</v>
      </c>
    </row>
    <row r="31" spans="1:14" ht="12.95" customHeight="1" x14ac:dyDescent="0.15">
      <c r="A31" s="11" t="s">
        <v>1</v>
      </c>
      <c r="B31" s="11"/>
      <c r="C31" s="121" t="s">
        <v>604</v>
      </c>
      <c r="D31" s="12" t="s">
        <v>126</v>
      </c>
      <c r="E31" s="12" t="s">
        <v>162</v>
      </c>
      <c r="F31" s="10" t="str">
        <f>IF(業者カード!AH33="","",業者カード!AH33)</f>
        <v/>
      </c>
      <c r="G31" s="14"/>
      <c r="H31" s="14"/>
      <c r="I31" s="14"/>
      <c r="J31" s="14"/>
      <c r="K31" s="14"/>
      <c r="L31" s="14"/>
      <c r="M31" s="14"/>
      <c r="N31" s="10" t="s">
        <v>1</v>
      </c>
    </row>
    <row r="32" spans="1:14" ht="12.95" customHeight="1" x14ac:dyDescent="0.15">
      <c r="A32" s="11" t="s">
        <v>142</v>
      </c>
      <c r="B32" s="11" t="s">
        <v>30</v>
      </c>
      <c r="C32" s="121" t="s">
        <v>604</v>
      </c>
      <c r="D32" s="12" t="s">
        <v>126</v>
      </c>
      <c r="E32" s="12" t="s">
        <v>163</v>
      </c>
      <c r="F32" s="10" t="str">
        <f>IF(業者カード!H37="","",業者カード!H37)</f>
        <v/>
      </c>
      <c r="G32" s="14"/>
      <c r="H32" s="14"/>
      <c r="I32" s="14"/>
      <c r="J32" s="14"/>
      <c r="K32" s="14"/>
      <c r="L32" s="14"/>
      <c r="M32" s="14"/>
      <c r="N32" s="10" t="s">
        <v>30</v>
      </c>
    </row>
    <row r="33" spans="1:14" ht="12.95" customHeight="1" x14ac:dyDescent="0.15">
      <c r="A33" s="11"/>
      <c r="B33" s="11" t="s">
        <v>31</v>
      </c>
      <c r="C33" s="121" t="s">
        <v>604</v>
      </c>
      <c r="D33" s="12" t="s">
        <v>164</v>
      </c>
      <c r="E33" s="12" t="s">
        <v>165</v>
      </c>
      <c r="F33" s="10" t="str">
        <f>IF(業者カード!Q37="","",業者カード!QI37)</f>
        <v/>
      </c>
      <c r="G33" s="14"/>
      <c r="H33" s="14"/>
      <c r="I33" s="14"/>
      <c r="J33" s="14"/>
      <c r="K33" s="14"/>
      <c r="L33" s="14"/>
      <c r="M33" s="14"/>
      <c r="N33" s="10" t="s">
        <v>31</v>
      </c>
    </row>
    <row r="34" spans="1:14" ht="12.95" customHeight="1" x14ac:dyDescent="0.15">
      <c r="A34" s="11"/>
      <c r="B34" s="11" t="s">
        <v>34</v>
      </c>
      <c r="C34" s="121" t="s">
        <v>604</v>
      </c>
      <c r="D34" s="12" t="s">
        <v>164</v>
      </c>
      <c r="E34" s="12" t="s">
        <v>166</v>
      </c>
      <c r="F34" s="10" t="str">
        <f>IF(業者カード!Q36="","",業者カード!Q36)</f>
        <v/>
      </c>
      <c r="G34" s="14"/>
      <c r="H34" s="14"/>
      <c r="I34" s="14"/>
      <c r="J34" s="14"/>
      <c r="K34" s="14"/>
      <c r="L34" s="14"/>
      <c r="M34" s="14"/>
      <c r="N34" s="10" t="s">
        <v>149</v>
      </c>
    </row>
    <row r="35" spans="1:14" ht="12.95" customHeight="1" x14ac:dyDescent="0.15">
      <c r="A35" s="11" t="s">
        <v>2</v>
      </c>
      <c r="B35" s="11"/>
      <c r="C35" s="121" t="s">
        <v>604</v>
      </c>
      <c r="D35" s="12" t="s">
        <v>167</v>
      </c>
      <c r="E35" s="12" t="s">
        <v>168</v>
      </c>
      <c r="F35" s="10" t="str">
        <f>IF(業者カード!F38="","",業者カード!F38)</f>
        <v/>
      </c>
      <c r="G35" s="14"/>
      <c r="H35" s="14"/>
      <c r="I35" s="14"/>
      <c r="J35" s="14"/>
      <c r="K35" s="14"/>
      <c r="L35" s="14"/>
      <c r="M35" s="14"/>
      <c r="N35" s="10" t="s">
        <v>2</v>
      </c>
    </row>
    <row r="36" spans="1:14" ht="12.95" customHeight="1" x14ac:dyDescent="0.15">
      <c r="A36" s="11" t="s">
        <v>151</v>
      </c>
      <c r="B36" s="11"/>
      <c r="C36" s="121" t="s">
        <v>604</v>
      </c>
      <c r="D36" s="12" t="s">
        <v>164</v>
      </c>
      <c r="E36" s="12" t="s">
        <v>169</v>
      </c>
      <c r="F36" s="10" t="str">
        <f>IF(業者カード!T38="","",業者カード!T38)</f>
        <v/>
      </c>
      <c r="G36" s="14"/>
      <c r="H36" s="14"/>
      <c r="I36" s="14"/>
      <c r="J36" s="14"/>
      <c r="K36" s="14"/>
      <c r="L36" s="14"/>
      <c r="M36" s="14"/>
      <c r="N36" s="10" t="s">
        <v>151</v>
      </c>
    </row>
    <row r="37" spans="1:14" ht="12.95" customHeight="1" x14ac:dyDescent="0.15">
      <c r="A37" s="11" t="s">
        <v>37</v>
      </c>
      <c r="B37" s="11"/>
      <c r="C37" s="121" t="s">
        <v>604</v>
      </c>
      <c r="D37" s="12" t="s">
        <v>164</v>
      </c>
      <c r="E37" s="12" t="s">
        <v>170</v>
      </c>
      <c r="F37" s="10" t="str">
        <f>IF(業者カード!F39="","",業者カード!F39)</f>
        <v/>
      </c>
      <c r="G37" s="14"/>
      <c r="H37" s="14"/>
      <c r="I37" s="14"/>
      <c r="J37" s="14"/>
      <c r="K37" s="14"/>
      <c r="L37" s="14"/>
      <c r="M37" s="14"/>
      <c r="N37" s="10" t="s">
        <v>155</v>
      </c>
    </row>
    <row r="38" spans="1:14" ht="12.95" customHeight="1" x14ac:dyDescent="0.15"/>
    <row r="39" spans="1:14" ht="12.95" customHeight="1" x14ac:dyDescent="0.15">
      <c r="A39" s="11"/>
      <c r="B39" s="11"/>
      <c r="C39" s="14" t="s">
        <v>100</v>
      </c>
      <c r="D39" s="14" t="s">
        <v>605</v>
      </c>
      <c r="E39" s="14" t="s">
        <v>102</v>
      </c>
      <c r="F39" s="14"/>
      <c r="G39" s="14"/>
      <c r="H39" s="14"/>
      <c r="I39" s="14"/>
      <c r="J39" s="14"/>
      <c r="K39" s="14"/>
      <c r="L39" s="14"/>
      <c r="M39" s="14"/>
      <c r="N39" s="14" t="s">
        <v>130</v>
      </c>
    </row>
    <row r="40" spans="1:14" ht="12.95" customHeight="1" x14ac:dyDescent="0.15">
      <c r="A40" s="11" t="s">
        <v>171</v>
      </c>
      <c r="B40" s="11"/>
      <c r="C40" s="12" t="s">
        <v>594</v>
      </c>
      <c r="D40" s="12" t="s">
        <v>172</v>
      </c>
      <c r="E40" s="12" t="s">
        <v>173</v>
      </c>
      <c r="F40" s="10" t="str">
        <f>IF(業者カード!F42="","",業者カード!F42)</f>
        <v/>
      </c>
      <c r="G40" s="14"/>
      <c r="H40" s="14"/>
      <c r="I40" s="14"/>
      <c r="J40" s="14"/>
      <c r="K40" s="14"/>
      <c r="L40" s="14"/>
      <c r="M40" s="14"/>
      <c r="N40" s="10" t="s">
        <v>171</v>
      </c>
    </row>
    <row r="41" spans="1:14" ht="12.95" customHeight="1" x14ac:dyDescent="0.15">
      <c r="A41" s="11" t="s">
        <v>174</v>
      </c>
      <c r="B41" s="11"/>
      <c r="C41" s="121" t="s">
        <v>604</v>
      </c>
      <c r="D41" s="12" t="s">
        <v>167</v>
      </c>
      <c r="E41" s="12" t="s">
        <v>175</v>
      </c>
      <c r="F41" s="10" t="e">
        <f>IF(業者カード!#REF!="","",業者カード!#REF!)</f>
        <v>#REF!</v>
      </c>
      <c r="G41" s="14"/>
      <c r="H41" s="14"/>
      <c r="I41" s="14"/>
      <c r="J41" s="14"/>
      <c r="K41" s="14"/>
      <c r="L41" s="14"/>
      <c r="M41" s="14"/>
      <c r="N41" s="10" t="s">
        <v>174</v>
      </c>
    </row>
    <row r="42" spans="1:14" ht="12.95" customHeight="1" x14ac:dyDescent="0.15">
      <c r="A42" s="11" t="s">
        <v>176</v>
      </c>
      <c r="B42" s="11"/>
      <c r="C42" s="121" t="s">
        <v>604</v>
      </c>
      <c r="D42" s="12" t="s">
        <v>164</v>
      </c>
      <c r="E42" s="12" t="s">
        <v>177</v>
      </c>
      <c r="F42" s="10" t="str">
        <f>IF(業者カード!F43="","",業者カード!F43)</f>
        <v/>
      </c>
      <c r="G42" s="14"/>
      <c r="H42" s="14"/>
      <c r="I42" s="14"/>
      <c r="J42" s="14"/>
      <c r="K42" s="14"/>
      <c r="L42" s="14"/>
      <c r="M42" s="14"/>
      <c r="N42" s="10" t="s">
        <v>178</v>
      </c>
    </row>
    <row r="43" spans="1:14" ht="12.95" customHeight="1" x14ac:dyDescent="0.15">
      <c r="A43" s="11" t="s">
        <v>179</v>
      </c>
      <c r="B43" s="11"/>
      <c r="C43" s="121" t="s">
        <v>604</v>
      </c>
      <c r="D43" s="12" t="s">
        <v>164</v>
      </c>
      <c r="E43" s="12" t="s">
        <v>180</v>
      </c>
      <c r="F43" s="10" t="str">
        <f>IF(業者カード!U43="","",業者カード!U43)</f>
        <v/>
      </c>
      <c r="G43" s="14"/>
      <c r="H43" s="14"/>
      <c r="I43" s="14"/>
      <c r="J43" s="14"/>
      <c r="K43" s="14"/>
      <c r="L43" s="14"/>
      <c r="M43" s="14"/>
      <c r="N43" s="10" t="s">
        <v>181</v>
      </c>
    </row>
    <row r="44" spans="1:14" ht="12.95" customHeight="1" x14ac:dyDescent="0.15">
      <c r="A44" s="11" t="s">
        <v>182</v>
      </c>
      <c r="B44" s="11"/>
      <c r="C44" s="12" t="s">
        <v>594</v>
      </c>
      <c r="D44" s="12" t="s">
        <v>164</v>
      </c>
      <c r="E44" s="12" t="s">
        <v>183</v>
      </c>
      <c r="F44" s="10" t="str">
        <f>IF(業者カード!U42="","",業者カード!U42)</f>
        <v/>
      </c>
      <c r="G44" s="14"/>
      <c r="H44" s="14"/>
      <c r="I44" s="14"/>
      <c r="J44" s="14"/>
      <c r="K44" s="14"/>
      <c r="L44" s="14"/>
      <c r="M44" s="14"/>
      <c r="N44" s="10" t="s">
        <v>184</v>
      </c>
    </row>
    <row r="45" spans="1:14" ht="12.95" customHeight="1" x14ac:dyDescent="0.15"/>
    <row r="46" spans="1:14" ht="12.95" customHeight="1" x14ac:dyDescent="0.15">
      <c r="A46" s="11" t="s">
        <v>38</v>
      </c>
      <c r="B46" s="11"/>
      <c r="C46" s="14" t="s">
        <v>100</v>
      </c>
      <c r="D46" s="14" t="s">
        <v>605</v>
      </c>
      <c r="E46" s="14" t="s">
        <v>102</v>
      </c>
      <c r="F46" s="14"/>
      <c r="G46" s="14"/>
      <c r="H46" s="14"/>
      <c r="I46" s="14"/>
      <c r="J46" s="14"/>
      <c r="K46" s="14"/>
      <c r="L46" s="14"/>
      <c r="M46" s="14"/>
      <c r="N46" s="14" t="s">
        <v>185</v>
      </c>
    </row>
    <row r="47" spans="1:14" ht="12.95" customHeight="1" x14ac:dyDescent="0.15">
      <c r="A47" s="11" t="s">
        <v>39</v>
      </c>
      <c r="B47" s="11"/>
      <c r="C47" s="12" t="s">
        <v>594</v>
      </c>
      <c r="D47" s="12" t="s">
        <v>186</v>
      </c>
      <c r="E47" s="12" t="s">
        <v>187</v>
      </c>
      <c r="F47" s="10" t="str">
        <f>IF(業者カード!H48="","",業者カード!H48)</f>
        <v/>
      </c>
      <c r="G47" s="14"/>
      <c r="H47" s="14"/>
      <c r="I47" s="14"/>
      <c r="J47" s="14"/>
      <c r="K47" s="14"/>
      <c r="L47" s="14"/>
      <c r="M47" s="14"/>
      <c r="N47" s="10" t="s">
        <v>39</v>
      </c>
    </row>
    <row r="48" spans="1:14" ht="12.95" customHeight="1" x14ac:dyDescent="0.15">
      <c r="A48" s="11" t="s">
        <v>31</v>
      </c>
      <c r="B48" s="11"/>
      <c r="C48" s="12" t="s">
        <v>594</v>
      </c>
      <c r="D48" s="12" t="s">
        <v>145</v>
      </c>
      <c r="E48" s="12" t="s">
        <v>188</v>
      </c>
      <c r="F48" s="10" t="str">
        <f>IF(業者カード!Q48="","",業者カード!Q48)</f>
        <v/>
      </c>
      <c r="G48" s="14"/>
      <c r="H48" s="14"/>
      <c r="I48" s="14"/>
      <c r="J48" s="14"/>
      <c r="K48" s="14"/>
      <c r="L48" s="14"/>
      <c r="M48" s="14"/>
      <c r="N48" s="10" t="s">
        <v>31</v>
      </c>
    </row>
    <row r="49" spans="1:14" ht="12.95" customHeight="1" x14ac:dyDescent="0.15">
      <c r="A49" s="11" t="s">
        <v>189</v>
      </c>
      <c r="B49" s="11"/>
      <c r="C49" s="12" t="s">
        <v>594</v>
      </c>
      <c r="D49" s="12" t="s">
        <v>145</v>
      </c>
      <c r="E49" s="12" t="s">
        <v>190</v>
      </c>
      <c r="F49" s="10" t="str">
        <f>IF(業者カード!Q47="","",業者カード!Q47)</f>
        <v/>
      </c>
      <c r="G49" s="14"/>
      <c r="H49" s="14"/>
      <c r="I49" s="14"/>
      <c r="J49" s="14"/>
      <c r="K49" s="14"/>
      <c r="L49" s="14"/>
      <c r="M49" s="14"/>
      <c r="N49" s="10" t="s">
        <v>34</v>
      </c>
    </row>
    <row r="50" spans="1:14" ht="12.95" customHeight="1" x14ac:dyDescent="0.15">
      <c r="A50" s="11" t="s">
        <v>2</v>
      </c>
      <c r="B50" s="11"/>
      <c r="C50" s="12" t="s">
        <v>594</v>
      </c>
      <c r="D50" s="12" t="s">
        <v>164</v>
      </c>
      <c r="E50" s="12" t="s">
        <v>191</v>
      </c>
      <c r="F50" s="10" t="str">
        <f>IF(業者カード!F49="","",業者カード!F49)</f>
        <v/>
      </c>
      <c r="G50" s="14"/>
      <c r="H50" s="14"/>
      <c r="I50" s="14"/>
      <c r="J50" s="14"/>
      <c r="K50" s="14"/>
      <c r="L50" s="14"/>
      <c r="M50" s="14"/>
      <c r="N50" s="10" t="s">
        <v>2</v>
      </c>
    </row>
    <row r="51" spans="1:14" ht="12.95" customHeight="1" x14ac:dyDescent="0.15">
      <c r="A51" s="11" t="s">
        <v>151</v>
      </c>
      <c r="B51" s="11"/>
      <c r="C51" s="12" t="s">
        <v>594</v>
      </c>
      <c r="D51" s="12" t="s">
        <v>164</v>
      </c>
      <c r="E51" s="12" t="s">
        <v>192</v>
      </c>
      <c r="F51" s="10" t="str">
        <f>IF(業者カード!F50="","",業者カード!F50)</f>
        <v/>
      </c>
      <c r="G51" s="14"/>
      <c r="H51" s="14"/>
      <c r="I51" s="14"/>
      <c r="J51" s="14"/>
      <c r="K51" s="14"/>
      <c r="L51" s="14"/>
      <c r="M51" s="14"/>
      <c r="N51" s="10" t="s">
        <v>151</v>
      </c>
    </row>
    <row r="52" spans="1:14" ht="12.95" customHeight="1" x14ac:dyDescent="0.15">
      <c r="A52" s="11" t="s">
        <v>37</v>
      </c>
      <c r="B52" s="11"/>
      <c r="C52" s="12" t="s">
        <v>594</v>
      </c>
      <c r="D52" s="12" t="s">
        <v>164</v>
      </c>
      <c r="E52" s="12" t="s">
        <v>193</v>
      </c>
      <c r="F52" s="10" t="str">
        <f>IF(業者カード!F51="","",業者カード!F51)</f>
        <v/>
      </c>
      <c r="G52" s="14"/>
      <c r="H52" s="14"/>
      <c r="I52" s="14"/>
      <c r="J52" s="14"/>
      <c r="K52" s="14"/>
      <c r="L52" s="14"/>
      <c r="M52" s="14"/>
      <c r="N52" s="10" t="s">
        <v>155</v>
      </c>
    </row>
    <row r="53" spans="1:14" ht="12.95" customHeight="1" x14ac:dyDescent="0.15"/>
    <row r="54" spans="1:14" ht="12.95" customHeight="1" x14ac:dyDescent="0.15"/>
    <row r="55" spans="1:14" ht="12.95" customHeight="1" x14ac:dyDescent="0.15"/>
    <row r="56" spans="1:14" ht="12.95" customHeight="1" x14ac:dyDescent="0.15"/>
    <row r="57" spans="1:14" ht="12.95" customHeight="1" x14ac:dyDescent="0.15"/>
    <row r="58" spans="1:14" ht="12.95" customHeight="1" x14ac:dyDescent="0.15">
      <c r="A58" s="11" t="s">
        <v>204</v>
      </c>
      <c r="B58" s="11"/>
      <c r="C58" s="14" t="s">
        <v>100</v>
      </c>
      <c r="D58" s="14" t="s">
        <v>605</v>
      </c>
      <c r="E58" s="14" t="s">
        <v>218</v>
      </c>
      <c r="F58" s="14" t="s">
        <v>606</v>
      </c>
      <c r="G58" s="14" t="s">
        <v>201</v>
      </c>
      <c r="H58" s="14" t="s">
        <v>202</v>
      </c>
      <c r="I58" s="14" t="s">
        <v>203</v>
      </c>
    </row>
    <row r="59" spans="1:14" ht="12.95" customHeight="1" x14ac:dyDescent="0.15">
      <c r="A59" s="11"/>
      <c r="B59" s="11"/>
      <c r="C59" s="12" t="s">
        <v>194</v>
      </c>
      <c r="D59" s="12" t="s">
        <v>196</v>
      </c>
      <c r="E59" s="12" t="s">
        <v>197</v>
      </c>
      <c r="F59" s="12" t="s">
        <v>607</v>
      </c>
      <c r="G59" s="12" t="s">
        <v>198</v>
      </c>
      <c r="H59" s="12" t="s">
        <v>199</v>
      </c>
      <c r="I59" s="12" t="s">
        <v>200</v>
      </c>
    </row>
    <row r="60" spans="1:14" ht="12.95" customHeight="1" x14ac:dyDescent="0.15">
      <c r="A60" s="11" t="str">
        <f>業者カード!A60</f>
        <v>測量</v>
      </c>
      <c r="B60" s="11"/>
      <c r="C60" s="12" t="s">
        <v>195</v>
      </c>
      <c r="D60" s="12" t="s">
        <v>196</v>
      </c>
      <c r="E60" s="13">
        <v>0</v>
      </c>
      <c r="F60" s="13" t="str">
        <f>IF(OR(G60&lt;&gt;"",H60&gt;0,I60&gt;0),1,"")</f>
        <v/>
      </c>
      <c r="G60" s="10" t="str">
        <f>IF(業者カード!L60="","",業者カード!L60)</f>
        <v/>
      </c>
      <c r="H60" s="10">
        <f>業者カード!S60</f>
        <v>0</v>
      </c>
      <c r="I60" s="10">
        <f>業者カード!Z60</f>
        <v>0</v>
      </c>
    </row>
    <row r="61" spans="1:14" ht="12.95" customHeight="1" x14ac:dyDescent="0.15">
      <c r="A61" s="11" t="str">
        <f>業者カード!A69</f>
        <v>土木関係建設コンサルタント</v>
      </c>
      <c r="B61" s="11"/>
      <c r="C61" s="12" t="s">
        <v>195</v>
      </c>
      <c r="D61" s="12" t="s">
        <v>196</v>
      </c>
      <c r="E61" s="13">
        <v>1</v>
      </c>
      <c r="F61" s="13" t="str">
        <f t="shared" ref="F61:F64" si="0">IF(OR(G61&lt;&gt;"",H61&gt;0,I61&gt;0),1,"")</f>
        <v/>
      </c>
      <c r="G61" s="10" t="str">
        <f>IF(業者カード!L69="","",業者カード!L69)</f>
        <v/>
      </c>
      <c r="H61" s="10">
        <f>業者カード!S69</f>
        <v>0</v>
      </c>
      <c r="I61" s="10">
        <f>業者カード!Z69</f>
        <v>0</v>
      </c>
    </row>
    <row r="62" spans="1:14" ht="12.95" customHeight="1" x14ac:dyDescent="0.15">
      <c r="A62" s="17" t="str">
        <f>業者カード!A96</f>
        <v>建築関係建設コンサルタント</v>
      </c>
      <c r="B62" s="11"/>
      <c r="C62" s="12" t="s">
        <v>195</v>
      </c>
      <c r="D62" s="12" t="s">
        <v>196</v>
      </c>
      <c r="E62" s="13">
        <v>2</v>
      </c>
      <c r="F62" s="13" t="str">
        <f t="shared" si="0"/>
        <v/>
      </c>
      <c r="G62" s="10" t="str">
        <f>IF(業者カード!L96="","",業者カード!L96)</f>
        <v/>
      </c>
      <c r="H62" s="10">
        <f>業者カード!S96</f>
        <v>0</v>
      </c>
      <c r="I62" s="10">
        <f>業者カード!Z96</f>
        <v>0</v>
      </c>
    </row>
    <row r="63" spans="1:14" ht="12.95" customHeight="1" x14ac:dyDescent="0.15">
      <c r="A63" s="11" t="str">
        <f>業者カード!A103</f>
        <v>地質調査</v>
      </c>
      <c r="B63" s="11"/>
      <c r="C63" s="12" t="s">
        <v>195</v>
      </c>
      <c r="D63" s="12" t="s">
        <v>196</v>
      </c>
      <c r="E63" s="13">
        <v>3</v>
      </c>
      <c r="F63" s="13" t="str">
        <f t="shared" si="0"/>
        <v/>
      </c>
      <c r="G63" s="10" t="str">
        <f>IF(業者カード!L103="","",業者カード!L103)</f>
        <v/>
      </c>
      <c r="H63" s="10">
        <f>業者カード!S103</f>
        <v>0</v>
      </c>
      <c r="I63" s="10">
        <f>業者カード!Z103</f>
        <v>0</v>
      </c>
    </row>
    <row r="64" spans="1:14" ht="12.95" customHeight="1" x14ac:dyDescent="0.15">
      <c r="A64" s="17" t="str">
        <f>業者カード!A110</f>
        <v>補償関連コンサルタント</v>
      </c>
      <c r="B64" s="11"/>
      <c r="C64" s="12" t="s">
        <v>195</v>
      </c>
      <c r="D64" s="12" t="s">
        <v>196</v>
      </c>
      <c r="E64" s="13">
        <v>4</v>
      </c>
      <c r="F64" s="13" t="str">
        <f t="shared" si="0"/>
        <v/>
      </c>
      <c r="G64" s="10" t="str">
        <f>IF(業者カード!L110="","",業者カード!L110)</f>
        <v/>
      </c>
      <c r="H64" s="10">
        <f>業者カード!S110</f>
        <v>0</v>
      </c>
      <c r="I64" s="10">
        <f>業者カード!Z110</f>
        <v>0</v>
      </c>
    </row>
    <row r="65" spans="1:12" ht="12.95" customHeight="1" x14ac:dyDescent="0.15"/>
    <row r="66" spans="1:12" ht="12.95" customHeight="1" x14ac:dyDescent="0.15"/>
    <row r="67" spans="1:12" ht="12.95" customHeight="1" x14ac:dyDescent="0.15">
      <c r="A67" s="11"/>
      <c r="B67" s="11"/>
      <c r="C67" s="14" t="s">
        <v>100</v>
      </c>
      <c r="D67" s="14" t="s">
        <v>605</v>
      </c>
      <c r="E67" s="14" t="s">
        <v>218</v>
      </c>
      <c r="F67" s="14" t="s">
        <v>608</v>
      </c>
      <c r="G67" s="14" t="s">
        <v>220</v>
      </c>
      <c r="H67" s="14" t="s">
        <v>219</v>
      </c>
      <c r="I67" s="14" t="s">
        <v>221</v>
      </c>
      <c r="J67" s="14" t="s">
        <v>222</v>
      </c>
      <c r="K67" s="14" t="s">
        <v>223</v>
      </c>
      <c r="L67" s="14" t="s">
        <v>224</v>
      </c>
    </row>
    <row r="68" spans="1:12" ht="12.95" customHeight="1" x14ac:dyDescent="0.15">
      <c r="A68" s="11"/>
      <c r="B68" s="11"/>
      <c r="C68" s="12" t="s">
        <v>194</v>
      </c>
      <c r="D68" s="12" t="s">
        <v>205</v>
      </c>
      <c r="E68" s="12" t="s">
        <v>197</v>
      </c>
      <c r="F68" s="12" t="s">
        <v>607</v>
      </c>
      <c r="G68" s="12" t="s">
        <v>207</v>
      </c>
      <c r="H68" s="12" t="s">
        <v>206</v>
      </c>
      <c r="I68" s="12" t="s">
        <v>208</v>
      </c>
      <c r="J68" s="12" t="s">
        <v>209</v>
      </c>
      <c r="K68" s="12" t="s">
        <v>210</v>
      </c>
      <c r="L68" s="12" t="s">
        <v>211</v>
      </c>
    </row>
    <row r="69" spans="1:12" ht="12.95" customHeight="1" x14ac:dyDescent="0.15">
      <c r="A69" s="17" t="str">
        <f>業者カード!A60</f>
        <v>測量</v>
      </c>
      <c r="B69" s="11"/>
      <c r="C69" s="12" t="s">
        <v>195</v>
      </c>
      <c r="D69" s="12" t="s">
        <v>205</v>
      </c>
      <c r="E69" s="13">
        <v>0</v>
      </c>
      <c r="F69" s="13" t="str">
        <f>IF(OR(G69&lt;&gt;"",I69&lt;&gt;"",J69&gt;0,K69&gt;0,L69&gt;0),1,"")</f>
        <v/>
      </c>
      <c r="G69" s="10" t="str">
        <f>業者カード!AH63</f>
        <v/>
      </c>
      <c r="H69" s="16" t="str">
        <f>業者カード!AK63</f>
        <v>0</v>
      </c>
      <c r="I69" s="10" t="str">
        <f>業者カード!AI63</f>
        <v/>
      </c>
      <c r="J69" s="10">
        <f>業者カード!S63</f>
        <v>0</v>
      </c>
      <c r="K69" s="10">
        <f>業者カード!X63</f>
        <v>0</v>
      </c>
      <c r="L69" s="10">
        <f>業者カード!AC63</f>
        <v>0</v>
      </c>
    </row>
    <row r="70" spans="1:12" ht="12.95" customHeight="1" x14ac:dyDescent="0.15">
      <c r="A70" s="17"/>
      <c r="B70" s="11"/>
      <c r="C70" s="12" t="s">
        <v>195</v>
      </c>
      <c r="D70" s="12" t="s">
        <v>205</v>
      </c>
      <c r="E70" s="13">
        <v>0</v>
      </c>
      <c r="F70" s="13" t="str">
        <f t="shared" ref="F70:F102" si="1">IF(OR(G70&lt;&gt;"",I70&lt;&gt;"",J70&gt;0,K70&gt;0,L70&gt;0),1,"")</f>
        <v/>
      </c>
      <c r="G70" s="10" t="str">
        <f>業者カード!AH64</f>
        <v/>
      </c>
      <c r="H70" s="16" t="str">
        <f>業者カード!AK64</f>
        <v>1</v>
      </c>
      <c r="I70" s="10" t="str">
        <f>業者カード!AI64</f>
        <v/>
      </c>
      <c r="J70" s="10">
        <f>業者カード!S64</f>
        <v>0</v>
      </c>
      <c r="K70" s="10">
        <f>業者カード!X64</f>
        <v>0</v>
      </c>
      <c r="L70" s="10">
        <f>業者カード!AC64</f>
        <v>0</v>
      </c>
    </row>
    <row r="71" spans="1:12" ht="12.95" customHeight="1" x14ac:dyDescent="0.15">
      <c r="A71" s="17"/>
      <c r="B71" s="11"/>
      <c r="C71" s="12" t="s">
        <v>195</v>
      </c>
      <c r="D71" s="12" t="s">
        <v>205</v>
      </c>
      <c r="E71" s="13">
        <v>0</v>
      </c>
      <c r="F71" s="13" t="str">
        <f t="shared" si="1"/>
        <v/>
      </c>
      <c r="G71" s="10" t="str">
        <f>業者カード!AH65</f>
        <v/>
      </c>
      <c r="H71" s="16" t="str">
        <f>業者カード!AK65</f>
        <v>2</v>
      </c>
      <c r="I71" s="10" t="str">
        <f>業者カード!AI65</f>
        <v/>
      </c>
      <c r="J71" s="10">
        <f>業者カード!S65</f>
        <v>0</v>
      </c>
      <c r="K71" s="10">
        <f>業者カード!X65</f>
        <v>0</v>
      </c>
      <c r="L71" s="10">
        <f>業者カード!AC65</f>
        <v>0</v>
      </c>
    </row>
    <row r="72" spans="1:12" ht="12.95" customHeight="1" x14ac:dyDescent="0.15">
      <c r="A72" s="17" t="str">
        <f>業者カード!A69</f>
        <v>土木関係建設コンサルタント</v>
      </c>
      <c r="B72" s="11"/>
      <c r="C72" s="12" t="s">
        <v>195</v>
      </c>
      <c r="D72" s="12" t="s">
        <v>205</v>
      </c>
      <c r="E72" s="18" t="str">
        <f>業者カード!$AJ$69</f>
        <v>1</v>
      </c>
      <c r="F72" s="13" t="str">
        <f t="shared" si="1"/>
        <v/>
      </c>
      <c r="G72" s="10" t="str">
        <f>業者カード!AH72</f>
        <v/>
      </c>
      <c r="H72" s="16" t="str">
        <f>業者カード!AK72</f>
        <v>0</v>
      </c>
      <c r="I72" s="10" t="str">
        <f>業者カード!AI72</f>
        <v/>
      </c>
      <c r="J72" s="10">
        <f>業者カード!S72</f>
        <v>0</v>
      </c>
      <c r="K72" s="10">
        <f>業者カード!X72</f>
        <v>0</v>
      </c>
      <c r="L72" s="10">
        <f>業者カード!AC72</f>
        <v>0</v>
      </c>
    </row>
    <row r="73" spans="1:12" ht="12.95" customHeight="1" x14ac:dyDescent="0.15">
      <c r="A73" s="17"/>
      <c r="B73" s="11"/>
      <c r="C73" s="12" t="s">
        <v>195</v>
      </c>
      <c r="D73" s="12" t="s">
        <v>205</v>
      </c>
      <c r="E73" s="18" t="str">
        <f>業者カード!$AJ$69</f>
        <v>1</v>
      </c>
      <c r="F73" s="13" t="str">
        <f t="shared" si="1"/>
        <v/>
      </c>
      <c r="G73" s="10" t="str">
        <f>業者カード!AH73</f>
        <v/>
      </c>
      <c r="H73" s="16" t="str">
        <f>業者カード!AK73</f>
        <v>1</v>
      </c>
      <c r="I73" s="10" t="str">
        <f>業者カード!AI73</f>
        <v/>
      </c>
      <c r="J73" s="10">
        <f>業者カード!S73</f>
        <v>0</v>
      </c>
      <c r="K73" s="10">
        <f>業者カード!X73</f>
        <v>0</v>
      </c>
      <c r="L73" s="10">
        <f>業者カード!AC73</f>
        <v>0</v>
      </c>
    </row>
    <row r="74" spans="1:12" ht="12.95" customHeight="1" x14ac:dyDescent="0.15">
      <c r="A74" s="17"/>
      <c r="B74" s="11"/>
      <c r="C74" s="12" t="s">
        <v>195</v>
      </c>
      <c r="D74" s="12" t="s">
        <v>205</v>
      </c>
      <c r="E74" s="18" t="str">
        <f>業者カード!$AJ$69</f>
        <v>1</v>
      </c>
      <c r="F74" s="13" t="str">
        <f t="shared" si="1"/>
        <v/>
      </c>
      <c r="G74" s="10" t="str">
        <f>業者カード!AH74</f>
        <v/>
      </c>
      <c r="H74" s="16" t="str">
        <f>業者カード!AK74</f>
        <v>2</v>
      </c>
      <c r="I74" s="10" t="str">
        <f>業者カード!AI74</f>
        <v/>
      </c>
      <c r="J74" s="10">
        <f>業者カード!S74</f>
        <v>0</v>
      </c>
      <c r="K74" s="10">
        <f>業者カード!X74</f>
        <v>0</v>
      </c>
      <c r="L74" s="10">
        <f>業者カード!AC74</f>
        <v>0</v>
      </c>
    </row>
    <row r="75" spans="1:12" ht="12.95" customHeight="1" x14ac:dyDescent="0.15">
      <c r="A75" s="17"/>
      <c r="B75" s="11"/>
      <c r="C75" s="12" t="s">
        <v>195</v>
      </c>
      <c r="D75" s="12" t="s">
        <v>205</v>
      </c>
      <c r="E75" s="18" t="str">
        <f>業者カード!$AJ$69</f>
        <v>1</v>
      </c>
      <c r="F75" s="13" t="str">
        <f t="shared" si="1"/>
        <v/>
      </c>
      <c r="G75" s="10" t="str">
        <f>業者カード!AH75</f>
        <v/>
      </c>
      <c r="H75" s="16" t="str">
        <f>業者カード!AK75</f>
        <v>3</v>
      </c>
      <c r="I75" s="10" t="str">
        <f>業者カード!AI75</f>
        <v/>
      </c>
      <c r="J75" s="10">
        <f>業者カード!S75</f>
        <v>0</v>
      </c>
      <c r="K75" s="10">
        <f>業者カード!X75</f>
        <v>0</v>
      </c>
      <c r="L75" s="10">
        <f>業者カード!AC75</f>
        <v>0</v>
      </c>
    </row>
    <row r="76" spans="1:12" ht="12.95" customHeight="1" x14ac:dyDescent="0.15">
      <c r="A76" s="17"/>
      <c r="B76" s="11"/>
      <c r="C76" s="12" t="s">
        <v>195</v>
      </c>
      <c r="D76" s="12" t="s">
        <v>205</v>
      </c>
      <c r="E76" s="18" t="str">
        <f>業者カード!$AJ$69</f>
        <v>1</v>
      </c>
      <c r="F76" s="13" t="str">
        <f t="shared" si="1"/>
        <v/>
      </c>
      <c r="G76" s="10" t="str">
        <f>業者カード!AH76</f>
        <v/>
      </c>
      <c r="H76" s="16" t="str">
        <f>業者カード!AK76</f>
        <v>4</v>
      </c>
      <c r="I76" s="10" t="str">
        <f>業者カード!AI76</f>
        <v/>
      </c>
      <c r="J76" s="10">
        <f>業者カード!S76</f>
        <v>0</v>
      </c>
      <c r="K76" s="10">
        <f>業者カード!X76</f>
        <v>0</v>
      </c>
      <c r="L76" s="10">
        <f>業者カード!AC76</f>
        <v>0</v>
      </c>
    </row>
    <row r="77" spans="1:12" ht="12.95" customHeight="1" x14ac:dyDescent="0.15">
      <c r="A77" s="17"/>
      <c r="B77" s="11"/>
      <c r="C77" s="12" t="s">
        <v>195</v>
      </c>
      <c r="D77" s="12" t="s">
        <v>205</v>
      </c>
      <c r="E77" s="18" t="str">
        <f>業者カード!$AJ$69</f>
        <v>1</v>
      </c>
      <c r="F77" s="13" t="str">
        <f t="shared" si="1"/>
        <v/>
      </c>
      <c r="G77" s="10" t="str">
        <f>業者カード!AH77</f>
        <v/>
      </c>
      <c r="H77" s="16" t="str">
        <f>業者カード!AK77</f>
        <v>5</v>
      </c>
      <c r="I77" s="10" t="str">
        <f>業者カード!AI77</f>
        <v/>
      </c>
      <c r="J77" s="10">
        <f>業者カード!S77</f>
        <v>0</v>
      </c>
      <c r="K77" s="10">
        <f>業者カード!X77</f>
        <v>0</v>
      </c>
      <c r="L77" s="10">
        <f>業者カード!AC77</f>
        <v>0</v>
      </c>
    </row>
    <row r="78" spans="1:12" ht="12.95" customHeight="1" x14ac:dyDescent="0.15">
      <c r="A78" s="17"/>
      <c r="B78" s="11"/>
      <c r="C78" s="12" t="s">
        <v>195</v>
      </c>
      <c r="D78" s="12" t="s">
        <v>205</v>
      </c>
      <c r="E78" s="18" t="str">
        <f>業者カード!$AJ$69</f>
        <v>1</v>
      </c>
      <c r="F78" s="13" t="str">
        <f t="shared" si="1"/>
        <v/>
      </c>
      <c r="G78" s="10" t="str">
        <f>業者カード!AH78</f>
        <v/>
      </c>
      <c r="H78" s="16" t="str">
        <f>業者カード!AK78</f>
        <v>6</v>
      </c>
      <c r="I78" s="10" t="str">
        <f>業者カード!AI78</f>
        <v/>
      </c>
      <c r="J78" s="10">
        <f>業者カード!S78</f>
        <v>0</v>
      </c>
      <c r="K78" s="10">
        <f>業者カード!X78</f>
        <v>0</v>
      </c>
      <c r="L78" s="10">
        <f>業者カード!AC78</f>
        <v>0</v>
      </c>
    </row>
    <row r="79" spans="1:12" ht="12.95" customHeight="1" x14ac:dyDescent="0.15">
      <c r="A79" s="17"/>
      <c r="B79" s="11"/>
      <c r="C79" s="12" t="s">
        <v>195</v>
      </c>
      <c r="D79" s="12" t="s">
        <v>205</v>
      </c>
      <c r="E79" s="18" t="str">
        <f>業者カード!$AJ$69</f>
        <v>1</v>
      </c>
      <c r="F79" s="13" t="str">
        <f t="shared" si="1"/>
        <v/>
      </c>
      <c r="G79" s="10" t="str">
        <f>業者カード!AH79</f>
        <v/>
      </c>
      <c r="H79" s="16" t="str">
        <f>業者カード!AK79</f>
        <v>7</v>
      </c>
      <c r="I79" s="10" t="str">
        <f>業者カード!AI79</f>
        <v/>
      </c>
      <c r="J79" s="10">
        <f>業者カード!S79</f>
        <v>0</v>
      </c>
      <c r="K79" s="10">
        <f>業者カード!X79</f>
        <v>0</v>
      </c>
      <c r="L79" s="10">
        <f>業者カード!AC79</f>
        <v>0</v>
      </c>
    </row>
    <row r="80" spans="1:12" ht="12.95" customHeight="1" x14ac:dyDescent="0.15">
      <c r="A80" s="17"/>
      <c r="B80" s="11"/>
      <c r="C80" s="12" t="s">
        <v>195</v>
      </c>
      <c r="D80" s="12" t="s">
        <v>205</v>
      </c>
      <c r="E80" s="18" t="str">
        <f>業者カード!$AJ$69</f>
        <v>1</v>
      </c>
      <c r="F80" s="13" t="str">
        <f t="shared" si="1"/>
        <v/>
      </c>
      <c r="G80" s="10" t="str">
        <f>業者カード!AH80</f>
        <v/>
      </c>
      <c r="H80" s="16" t="str">
        <f>業者カード!AK80</f>
        <v>8</v>
      </c>
      <c r="I80" s="10" t="str">
        <f>業者カード!AI80</f>
        <v/>
      </c>
      <c r="J80" s="10">
        <f>業者カード!S80</f>
        <v>0</v>
      </c>
      <c r="K80" s="10">
        <f>業者カード!X80</f>
        <v>0</v>
      </c>
      <c r="L80" s="10">
        <f>業者カード!AC80</f>
        <v>0</v>
      </c>
    </row>
    <row r="81" spans="1:12" ht="12.95" customHeight="1" x14ac:dyDescent="0.15">
      <c r="A81" s="17"/>
      <c r="B81" s="11"/>
      <c r="C81" s="12" t="s">
        <v>195</v>
      </c>
      <c r="D81" s="12" t="s">
        <v>205</v>
      </c>
      <c r="E81" s="18" t="str">
        <f>業者カード!$AJ$69</f>
        <v>1</v>
      </c>
      <c r="F81" s="13" t="str">
        <f t="shared" si="1"/>
        <v/>
      </c>
      <c r="G81" s="10" t="str">
        <f>業者カード!AH81</f>
        <v/>
      </c>
      <c r="H81" s="16" t="str">
        <f>業者カード!AK81</f>
        <v>9</v>
      </c>
      <c r="I81" s="10" t="str">
        <f>業者カード!AI81</f>
        <v/>
      </c>
      <c r="J81" s="10">
        <f>業者カード!S81</f>
        <v>0</v>
      </c>
      <c r="K81" s="10">
        <f>業者カード!X81</f>
        <v>0</v>
      </c>
      <c r="L81" s="10">
        <f>業者カード!AC81</f>
        <v>0</v>
      </c>
    </row>
    <row r="82" spans="1:12" ht="12.95" customHeight="1" x14ac:dyDescent="0.15">
      <c r="A82" s="17"/>
      <c r="B82" s="11"/>
      <c r="C82" s="12" t="s">
        <v>195</v>
      </c>
      <c r="D82" s="12" t="s">
        <v>205</v>
      </c>
      <c r="E82" s="18" t="str">
        <f>業者カード!$AJ$69</f>
        <v>1</v>
      </c>
      <c r="F82" s="13" t="str">
        <f t="shared" si="1"/>
        <v/>
      </c>
      <c r="G82" s="10" t="str">
        <f>業者カード!AH82</f>
        <v/>
      </c>
      <c r="H82" s="16" t="str">
        <f>業者カード!AK82</f>
        <v>10</v>
      </c>
      <c r="I82" s="10" t="str">
        <f>業者カード!AI82</f>
        <v/>
      </c>
      <c r="J82" s="10">
        <f>業者カード!S82</f>
        <v>0</v>
      </c>
      <c r="K82" s="10">
        <f>業者カード!X82</f>
        <v>0</v>
      </c>
      <c r="L82" s="10">
        <f>業者カード!AC82</f>
        <v>0</v>
      </c>
    </row>
    <row r="83" spans="1:12" ht="12.95" customHeight="1" x14ac:dyDescent="0.15">
      <c r="A83" s="17"/>
      <c r="B83" s="11"/>
      <c r="C83" s="12" t="s">
        <v>195</v>
      </c>
      <c r="D83" s="12" t="s">
        <v>205</v>
      </c>
      <c r="E83" s="18" t="str">
        <f>業者カード!$AJ$69</f>
        <v>1</v>
      </c>
      <c r="F83" s="13" t="str">
        <f t="shared" si="1"/>
        <v/>
      </c>
      <c r="G83" s="10" t="str">
        <f>業者カード!AH83</f>
        <v/>
      </c>
      <c r="H83" s="16" t="str">
        <f>業者カード!AK83</f>
        <v>11</v>
      </c>
      <c r="I83" s="10" t="str">
        <f>業者カード!AI83</f>
        <v/>
      </c>
      <c r="J83" s="10">
        <f>業者カード!S83</f>
        <v>0</v>
      </c>
      <c r="K83" s="10">
        <f>業者カード!X83</f>
        <v>0</v>
      </c>
      <c r="L83" s="10">
        <f>業者カード!AC83</f>
        <v>0</v>
      </c>
    </row>
    <row r="84" spans="1:12" ht="12.95" customHeight="1" x14ac:dyDescent="0.15">
      <c r="A84" s="17"/>
      <c r="B84" s="11"/>
      <c r="C84" s="12" t="s">
        <v>195</v>
      </c>
      <c r="D84" s="12" t="s">
        <v>205</v>
      </c>
      <c r="E84" s="18" t="str">
        <f>業者カード!$AJ$69</f>
        <v>1</v>
      </c>
      <c r="F84" s="13" t="str">
        <f t="shared" si="1"/>
        <v/>
      </c>
      <c r="G84" s="10" t="str">
        <f>業者カード!AH84</f>
        <v/>
      </c>
      <c r="H84" s="16" t="str">
        <f>業者カード!AK84</f>
        <v>12</v>
      </c>
      <c r="I84" s="10" t="str">
        <f>業者カード!AI84</f>
        <v/>
      </c>
      <c r="J84" s="10">
        <f>業者カード!S84</f>
        <v>0</v>
      </c>
      <c r="K84" s="10">
        <f>業者カード!X84</f>
        <v>0</v>
      </c>
      <c r="L84" s="10">
        <f>業者カード!AC84</f>
        <v>0</v>
      </c>
    </row>
    <row r="85" spans="1:12" ht="12.95" customHeight="1" x14ac:dyDescent="0.15">
      <c r="A85" s="17"/>
      <c r="B85" s="11"/>
      <c r="C85" s="12" t="s">
        <v>195</v>
      </c>
      <c r="D85" s="12" t="s">
        <v>205</v>
      </c>
      <c r="E85" s="18" t="str">
        <f>業者カード!$AJ$69</f>
        <v>1</v>
      </c>
      <c r="F85" s="13" t="str">
        <f t="shared" si="1"/>
        <v/>
      </c>
      <c r="G85" s="10" t="str">
        <f>業者カード!AH85</f>
        <v/>
      </c>
      <c r="H85" s="16" t="str">
        <f>業者カード!AK85</f>
        <v>13</v>
      </c>
      <c r="I85" s="10" t="str">
        <f>業者カード!AI85</f>
        <v/>
      </c>
      <c r="J85" s="10">
        <f>業者カード!S85</f>
        <v>0</v>
      </c>
      <c r="K85" s="10">
        <f>業者カード!X85</f>
        <v>0</v>
      </c>
      <c r="L85" s="10">
        <f>業者カード!AC85</f>
        <v>0</v>
      </c>
    </row>
    <row r="86" spans="1:12" ht="12.95" customHeight="1" x14ac:dyDescent="0.15">
      <c r="A86" s="17"/>
      <c r="B86" s="11"/>
      <c r="C86" s="12" t="s">
        <v>195</v>
      </c>
      <c r="D86" s="12" t="s">
        <v>205</v>
      </c>
      <c r="E86" s="18" t="str">
        <f>業者カード!$AJ$69</f>
        <v>1</v>
      </c>
      <c r="F86" s="13" t="str">
        <f t="shared" si="1"/>
        <v/>
      </c>
      <c r="G86" s="10" t="str">
        <f>業者カード!AH86</f>
        <v/>
      </c>
      <c r="H86" s="16" t="str">
        <f>業者カード!AK86</f>
        <v>14</v>
      </c>
      <c r="I86" s="10" t="str">
        <f>業者カード!AI86</f>
        <v/>
      </c>
      <c r="J86" s="10">
        <f>業者カード!S86</f>
        <v>0</v>
      </c>
      <c r="K86" s="10">
        <f>業者カード!X86</f>
        <v>0</v>
      </c>
      <c r="L86" s="10">
        <f>業者カード!AC86</f>
        <v>0</v>
      </c>
    </row>
    <row r="87" spans="1:12" ht="12.95" customHeight="1" x14ac:dyDescent="0.15">
      <c r="A87" s="17"/>
      <c r="B87" s="11"/>
      <c r="C87" s="12" t="s">
        <v>195</v>
      </c>
      <c r="D87" s="12" t="s">
        <v>205</v>
      </c>
      <c r="E87" s="18" t="str">
        <f>業者カード!$AJ$69</f>
        <v>1</v>
      </c>
      <c r="F87" s="13" t="str">
        <f t="shared" si="1"/>
        <v/>
      </c>
      <c r="G87" s="10" t="str">
        <f>業者カード!AH87</f>
        <v/>
      </c>
      <c r="H87" s="16" t="str">
        <f>業者カード!AK87</f>
        <v>15</v>
      </c>
      <c r="I87" s="10" t="str">
        <f>業者カード!AI87</f>
        <v/>
      </c>
      <c r="J87" s="10">
        <f>業者カード!S87</f>
        <v>0</v>
      </c>
      <c r="K87" s="10">
        <f>業者カード!X87</f>
        <v>0</v>
      </c>
      <c r="L87" s="10">
        <f>業者カード!AC87</f>
        <v>0</v>
      </c>
    </row>
    <row r="88" spans="1:12" ht="12.95" customHeight="1" x14ac:dyDescent="0.15">
      <c r="A88" s="17"/>
      <c r="B88" s="11"/>
      <c r="C88" s="12" t="s">
        <v>195</v>
      </c>
      <c r="D88" s="12" t="s">
        <v>205</v>
      </c>
      <c r="E88" s="18" t="str">
        <f>業者カード!$AJ$69</f>
        <v>1</v>
      </c>
      <c r="F88" s="13" t="str">
        <f t="shared" si="1"/>
        <v/>
      </c>
      <c r="G88" s="10" t="str">
        <f>業者カード!AH88</f>
        <v/>
      </c>
      <c r="H88" s="16" t="str">
        <f>業者カード!AK88</f>
        <v>16</v>
      </c>
      <c r="I88" s="10" t="str">
        <f>業者カード!AI88</f>
        <v/>
      </c>
      <c r="J88" s="10">
        <f>業者カード!S88</f>
        <v>0</v>
      </c>
      <c r="K88" s="10">
        <f>業者カード!X88</f>
        <v>0</v>
      </c>
      <c r="L88" s="10">
        <f>業者カード!AC88</f>
        <v>0</v>
      </c>
    </row>
    <row r="89" spans="1:12" ht="12.95" customHeight="1" x14ac:dyDescent="0.15">
      <c r="A89" s="17"/>
      <c r="B89" s="11"/>
      <c r="C89" s="12" t="s">
        <v>195</v>
      </c>
      <c r="D89" s="12" t="s">
        <v>205</v>
      </c>
      <c r="E89" s="18" t="str">
        <f>業者カード!$AJ$69</f>
        <v>1</v>
      </c>
      <c r="F89" s="13" t="str">
        <f t="shared" si="1"/>
        <v/>
      </c>
      <c r="G89" s="10" t="str">
        <f>業者カード!AH89</f>
        <v/>
      </c>
      <c r="H89" s="16" t="str">
        <f>業者カード!AK89</f>
        <v>17</v>
      </c>
      <c r="I89" s="10" t="str">
        <f>業者カード!AI89</f>
        <v/>
      </c>
      <c r="J89" s="10">
        <f>業者カード!S89</f>
        <v>0</v>
      </c>
      <c r="K89" s="10">
        <f>業者カード!X89</f>
        <v>0</v>
      </c>
      <c r="L89" s="10">
        <f>業者カード!AC89</f>
        <v>0</v>
      </c>
    </row>
    <row r="90" spans="1:12" ht="12.95" customHeight="1" x14ac:dyDescent="0.15">
      <c r="A90" s="17"/>
      <c r="B90" s="11"/>
      <c r="C90" s="12" t="s">
        <v>195</v>
      </c>
      <c r="D90" s="12" t="s">
        <v>205</v>
      </c>
      <c r="E90" s="18" t="str">
        <f>業者カード!$AJ$69</f>
        <v>1</v>
      </c>
      <c r="F90" s="13" t="str">
        <f t="shared" si="1"/>
        <v/>
      </c>
      <c r="G90" s="10" t="str">
        <f>業者カード!AH90</f>
        <v/>
      </c>
      <c r="H90" s="16" t="str">
        <f>業者カード!AK90</f>
        <v>18</v>
      </c>
      <c r="I90" s="10" t="str">
        <f>業者カード!AI90</f>
        <v/>
      </c>
      <c r="J90" s="10">
        <f>業者カード!S90</f>
        <v>0</v>
      </c>
      <c r="K90" s="10">
        <f>業者カード!X90</f>
        <v>0</v>
      </c>
      <c r="L90" s="10">
        <f>業者カード!AC90</f>
        <v>0</v>
      </c>
    </row>
    <row r="91" spans="1:12" ht="12.95" customHeight="1" x14ac:dyDescent="0.15">
      <c r="A91" s="17"/>
      <c r="B91" s="11"/>
      <c r="C91" s="12" t="s">
        <v>195</v>
      </c>
      <c r="D91" s="12" t="s">
        <v>205</v>
      </c>
      <c r="E91" s="18" t="str">
        <f>業者カード!$AJ$69</f>
        <v>1</v>
      </c>
      <c r="F91" s="13" t="str">
        <f t="shared" si="1"/>
        <v/>
      </c>
      <c r="G91" s="10" t="str">
        <f>業者カード!AH91</f>
        <v/>
      </c>
      <c r="H91" s="16" t="str">
        <f>業者カード!AK91</f>
        <v>19</v>
      </c>
      <c r="I91" s="10" t="str">
        <f>業者カード!AI91</f>
        <v/>
      </c>
      <c r="J91" s="10">
        <f>業者カード!S91</f>
        <v>0</v>
      </c>
      <c r="K91" s="10">
        <f>業者カード!X91</f>
        <v>0</v>
      </c>
      <c r="L91" s="10">
        <f>業者カード!AC91</f>
        <v>0</v>
      </c>
    </row>
    <row r="92" spans="1:12" ht="12.95" customHeight="1" x14ac:dyDescent="0.15">
      <c r="A92" s="17"/>
      <c r="B92" s="11"/>
      <c r="C92" s="12" t="s">
        <v>195</v>
      </c>
      <c r="D92" s="12" t="s">
        <v>205</v>
      </c>
      <c r="E92" s="18" t="str">
        <f>業者カード!$AJ$69</f>
        <v>1</v>
      </c>
      <c r="F92" s="13" t="str">
        <f t="shared" si="1"/>
        <v/>
      </c>
      <c r="G92" s="10" t="str">
        <f>業者カード!AH92</f>
        <v/>
      </c>
      <c r="H92" s="16" t="str">
        <f>業者カード!AK92</f>
        <v>20</v>
      </c>
      <c r="I92" s="10" t="str">
        <f>業者カード!AI92</f>
        <v/>
      </c>
      <c r="J92" s="10">
        <f>業者カード!S92</f>
        <v>0</v>
      </c>
      <c r="K92" s="10">
        <f>業者カード!X92</f>
        <v>0</v>
      </c>
      <c r="L92" s="10">
        <f>業者カード!AC92</f>
        <v>0</v>
      </c>
    </row>
    <row r="93" spans="1:12" ht="12.95" customHeight="1" x14ac:dyDescent="0.15">
      <c r="A93" s="17" t="str">
        <f>業者カード!A96</f>
        <v>建築関係建設コンサルタント</v>
      </c>
      <c r="B93" s="11"/>
      <c r="C93" s="12" t="s">
        <v>195</v>
      </c>
      <c r="D93" s="12" t="s">
        <v>205</v>
      </c>
      <c r="E93" s="18" t="str">
        <f>業者カード!AJ96</f>
        <v>2</v>
      </c>
      <c r="F93" s="13" t="str">
        <f t="shared" si="1"/>
        <v/>
      </c>
      <c r="G93" s="10" t="str">
        <f>業者カード!AH99</f>
        <v/>
      </c>
      <c r="H93" s="16" t="str">
        <f>業者カード!AK99</f>
        <v>0</v>
      </c>
      <c r="I93" s="10" t="str">
        <f>業者カード!AI99</f>
        <v/>
      </c>
      <c r="J93" s="10">
        <f>業者カード!S99</f>
        <v>0</v>
      </c>
      <c r="K93" s="10">
        <f>業者カード!X99</f>
        <v>0</v>
      </c>
      <c r="L93" s="10">
        <f>業者カード!AC99</f>
        <v>0</v>
      </c>
    </row>
    <row r="94" spans="1:12" ht="12.95" customHeight="1" x14ac:dyDescent="0.15">
      <c r="A94" s="11" t="str">
        <f>業者カード!A103</f>
        <v>地質調査</v>
      </c>
      <c r="B94" s="11"/>
      <c r="C94" s="12" t="s">
        <v>195</v>
      </c>
      <c r="D94" s="12" t="s">
        <v>205</v>
      </c>
      <c r="E94" s="18" t="str">
        <f>業者カード!$AJ$103</f>
        <v>3</v>
      </c>
      <c r="F94" s="13" t="str">
        <f t="shared" si="1"/>
        <v/>
      </c>
      <c r="G94" s="10" t="str">
        <f>業者カード!AH106</f>
        <v/>
      </c>
      <c r="H94" s="10" t="str">
        <f>業者カード!AK106</f>
        <v>0</v>
      </c>
      <c r="I94" s="10" t="str">
        <f>業者カード!AI106</f>
        <v/>
      </c>
      <c r="J94" s="10">
        <f>業者カード!S106</f>
        <v>0</v>
      </c>
      <c r="K94" s="10">
        <f>業者カード!X106</f>
        <v>0</v>
      </c>
      <c r="L94" s="10">
        <f>業者カード!AC106</f>
        <v>0</v>
      </c>
    </row>
    <row r="95" spans="1:12" ht="12.95" customHeight="1" x14ac:dyDescent="0.15">
      <c r="A95" s="17" t="str">
        <f>業者カード!A110</f>
        <v>補償関連コンサルタント</v>
      </c>
      <c r="B95" s="11"/>
      <c r="C95" s="12" t="s">
        <v>195</v>
      </c>
      <c r="D95" s="12" t="s">
        <v>205</v>
      </c>
      <c r="E95" s="18" t="str">
        <f>業者カード!$AJ$110</f>
        <v>4</v>
      </c>
      <c r="F95" s="13" t="str">
        <f t="shared" si="1"/>
        <v/>
      </c>
      <c r="G95" s="10" t="str">
        <f>業者カード!AH113</f>
        <v/>
      </c>
      <c r="H95" s="16" t="str">
        <f>業者カード!AK113</f>
        <v>0</v>
      </c>
      <c r="I95" s="10" t="str">
        <f>業者カード!AI113</f>
        <v/>
      </c>
      <c r="J95" s="10">
        <f>業者カード!S113</f>
        <v>0</v>
      </c>
      <c r="K95" s="10">
        <f>業者カード!X113</f>
        <v>0</v>
      </c>
      <c r="L95" s="10">
        <f>業者カード!AC113</f>
        <v>0</v>
      </c>
    </row>
    <row r="96" spans="1:12" ht="12.95" customHeight="1" x14ac:dyDescent="0.15">
      <c r="A96" s="11"/>
      <c r="B96" s="11"/>
      <c r="C96" s="12" t="s">
        <v>195</v>
      </c>
      <c r="D96" s="12" t="s">
        <v>205</v>
      </c>
      <c r="E96" s="18" t="str">
        <f>業者カード!$AJ$110</f>
        <v>4</v>
      </c>
      <c r="F96" s="13" t="str">
        <f t="shared" si="1"/>
        <v/>
      </c>
      <c r="G96" s="10" t="str">
        <f>業者カード!AH114</f>
        <v/>
      </c>
      <c r="H96" s="16" t="str">
        <f>業者カード!AK114</f>
        <v>1</v>
      </c>
      <c r="I96" s="10" t="str">
        <f>業者カード!AI114</f>
        <v/>
      </c>
      <c r="J96" s="10">
        <f>業者カード!S114</f>
        <v>0</v>
      </c>
      <c r="K96" s="10">
        <f>業者カード!X114</f>
        <v>0</v>
      </c>
      <c r="L96" s="10">
        <f>業者カード!AC114</f>
        <v>0</v>
      </c>
    </row>
    <row r="97" spans="1:16" ht="12.95" customHeight="1" x14ac:dyDescent="0.15">
      <c r="A97" s="11"/>
      <c r="B97" s="11"/>
      <c r="C97" s="12" t="s">
        <v>195</v>
      </c>
      <c r="D97" s="12" t="s">
        <v>205</v>
      </c>
      <c r="E97" s="18" t="str">
        <f>業者カード!$AJ$110</f>
        <v>4</v>
      </c>
      <c r="F97" s="13" t="str">
        <f t="shared" si="1"/>
        <v/>
      </c>
      <c r="G97" s="10" t="str">
        <f>業者カード!AH115</f>
        <v/>
      </c>
      <c r="H97" s="16" t="str">
        <f>業者カード!AK115</f>
        <v>2</v>
      </c>
      <c r="I97" s="10" t="str">
        <f>業者カード!AI115</f>
        <v/>
      </c>
      <c r="J97" s="10">
        <f>業者カード!S115</f>
        <v>0</v>
      </c>
      <c r="K97" s="10">
        <f>業者カード!X115</f>
        <v>0</v>
      </c>
      <c r="L97" s="10">
        <f>業者カード!AC115</f>
        <v>0</v>
      </c>
    </row>
    <row r="98" spans="1:16" ht="12.95" customHeight="1" x14ac:dyDescent="0.15">
      <c r="A98" s="11"/>
      <c r="B98" s="11"/>
      <c r="C98" s="12" t="s">
        <v>195</v>
      </c>
      <c r="D98" s="12" t="s">
        <v>205</v>
      </c>
      <c r="E98" s="18" t="str">
        <f>業者カード!$AJ$110</f>
        <v>4</v>
      </c>
      <c r="F98" s="13" t="str">
        <f t="shared" si="1"/>
        <v/>
      </c>
      <c r="G98" s="10" t="str">
        <f>業者カード!AH116</f>
        <v/>
      </c>
      <c r="H98" s="16" t="str">
        <f>業者カード!AK116</f>
        <v>3</v>
      </c>
      <c r="I98" s="10" t="str">
        <f>業者カード!AI116</f>
        <v/>
      </c>
      <c r="J98" s="10">
        <f>業者カード!S116</f>
        <v>0</v>
      </c>
      <c r="K98" s="10">
        <f>業者カード!X116</f>
        <v>0</v>
      </c>
      <c r="L98" s="10">
        <f>業者カード!AC116</f>
        <v>0</v>
      </c>
    </row>
    <row r="99" spans="1:16" ht="12.95" customHeight="1" x14ac:dyDescent="0.15">
      <c r="A99" s="11"/>
      <c r="B99" s="11"/>
      <c r="C99" s="12" t="s">
        <v>195</v>
      </c>
      <c r="D99" s="12" t="s">
        <v>205</v>
      </c>
      <c r="E99" s="18" t="str">
        <f>業者カード!$AJ$110</f>
        <v>4</v>
      </c>
      <c r="F99" s="13" t="str">
        <f t="shared" si="1"/>
        <v/>
      </c>
      <c r="G99" s="10" t="str">
        <f>業者カード!AH117</f>
        <v/>
      </c>
      <c r="H99" s="16" t="str">
        <f>業者カード!AK117</f>
        <v>4</v>
      </c>
      <c r="I99" s="10" t="str">
        <f>業者カード!AI117</f>
        <v/>
      </c>
      <c r="J99" s="10">
        <f>業者カード!S117</f>
        <v>0</v>
      </c>
      <c r="K99" s="10">
        <f>業者カード!X117</f>
        <v>0</v>
      </c>
      <c r="L99" s="10">
        <f>業者カード!AC117</f>
        <v>0</v>
      </c>
    </row>
    <row r="100" spans="1:16" ht="12.95" customHeight="1" x14ac:dyDescent="0.15">
      <c r="A100" s="11"/>
      <c r="B100" s="11"/>
      <c r="C100" s="12" t="s">
        <v>195</v>
      </c>
      <c r="D100" s="12" t="s">
        <v>205</v>
      </c>
      <c r="E100" s="18" t="str">
        <f>業者カード!$AJ$110</f>
        <v>4</v>
      </c>
      <c r="F100" s="13" t="str">
        <f t="shared" si="1"/>
        <v/>
      </c>
      <c r="G100" s="10" t="str">
        <f>業者カード!AH118</f>
        <v/>
      </c>
      <c r="H100" s="16" t="str">
        <f>業者カード!AK118</f>
        <v>5</v>
      </c>
      <c r="I100" s="10" t="str">
        <f>業者カード!AI118</f>
        <v/>
      </c>
      <c r="J100" s="10">
        <f>業者カード!S118</f>
        <v>0</v>
      </c>
      <c r="K100" s="10">
        <f>業者カード!X118</f>
        <v>0</v>
      </c>
      <c r="L100" s="10">
        <f>業者カード!AC118</f>
        <v>0</v>
      </c>
    </row>
    <row r="101" spans="1:16" ht="12.95" customHeight="1" x14ac:dyDescent="0.15">
      <c r="A101" s="11"/>
      <c r="B101" s="11"/>
      <c r="C101" s="12" t="s">
        <v>195</v>
      </c>
      <c r="D101" s="12" t="s">
        <v>205</v>
      </c>
      <c r="E101" s="18" t="str">
        <f>業者カード!$AJ$110</f>
        <v>4</v>
      </c>
      <c r="F101" s="13" t="str">
        <f t="shared" si="1"/>
        <v/>
      </c>
      <c r="G101" s="10" t="str">
        <f>業者カード!AH119</f>
        <v/>
      </c>
      <c r="H101" s="16" t="str">
        <f>業者カード!AK119</f>
        <v>6</v>
      </c>
      <c r="I101" s="10" t="str">
        <f>業者カード!AI119</f>
        <v/>
      </c>
      <c r="J101" s="10">
        <f>業者カード!S119</f>
        <v>0</v>
      </c>
      <c r="K101" s="10">
        <f>業者カード!X119</f>
        <v>0</v>
      </c>
      <c r="L101" s="10">
        <f>業者カード!AC119</f>
        <v>0</v>
      </c>
    </row>
    <row r="102" spans="1:16" ht="12.95" customHeight="1" x14ac:dyDescent="0.15">
      <c r="A102" s="11"/>
      <c r="B102" s="11"/>
      <c r="C102" s="12" t="s">
        <v>195</v>
      </c>
      <c r="D102" s="12" t="s">
        <v>205</v>
      </c>
      <c r="E102" s="18" t="str">
        <f>業者カード!$AJ$110</f>
        <v>4</v>
      </c>
      <c r="F102" s="13" t="str">
        <f t="shared" si="1"/>
        <v/>
      </c>
      <c r="G102" s="10" t="str">
        <f>業者カード!AH120</f>
        <v/>
      </c>
      <c r="H102" s="16" t="str">
        <f>業者カード!AK120</f>
        <v>7</v>
      </c>
      <c r="I102" s="10" t="str">
        <f>業者カード!AI120</f>
        <v/>
      </c>
      <c r="J102" s="10">
        <f>業者カード!S120</f>
        <v>0</v>
      </c>
      <c r="K102" s="10">
        <f>業者カード!X120</f>
        <v>0</v>
      </c>
      <c r="L102" s="10">
        <f>業者カード!AC120</f>
        <v>0</v>
      </c>
    </row>
    <row r="103" spans="1:16" s="124" customFormat="1" ht="12.95" customHeight="1" x14ac:dyDescent="0.15">
      <c r="A103" s="123"/>
      <c r="B103" s="123"/>
      <c r="C103" s="123"/>
    </row>
    <row r="104" spans="1:16" s="124" customFormat="1" ht="12.95" customHeight="1" x14ac:dyDescent="0.15">
      <c r="A104" s="125" t="s">
        <v>595</v>
      </c>
      <c r="B104" s="125"/>
      <c r="C104" s="126" t="s">
        <v>100</v>
      </c>
      <c r="D104" s="126" t="s">
        <v>605</v>
      </c>
      <c r="E104" s="126" t="s">
        <v>102</v>
      </c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</row>
    <row r="105" spans="1:16" s="124" customFormat="1" ht="12.95" customHeight="1" x14ac:dyDescent="0.15">
      <c r="A105" s="125" t="s">
        <v>596</v>
      </c>
      <c r="B105" s="125"/>
      <c r="C105" s="122" t="s">
        <v>594</v>
      </c>
      <c r="D105" s="122" t="s">
        <v>597</v>
      </c>
      <c r="E105" s="122" t="s">
        <v>598</v>
      </c>
      <c r="F105" s="124" t="str">
        <f>IF(業者カード!F7="","",業者カード!F7)</f>
        <v/>
      </c>
    </row>
    <row r="106" spans="1:16" s="124" customFormat="1" ht="12.95" customHeight="1" x14ac:dyDescent="0.15">
      <c r="A106" s="125" t="s">
        <v>602</v>
      </c>
      <c r="B106" s="125"/>
      <c r="C106" s="122" t="s">
        <v>594</v>
      </c>
      <c r="D106" s="122" t="s">
        <v>600</v>
      </c>
      <c r="E106" s="122" t="s">
        <v>603</v>
      </c>
      <c r="F106" s="124" t="str">
        <f>業者カード!AH43</f>
        <v/>
      </c>
    </row>
    <row r="107" spans="1:16" s="124" customFormat="1" ht="12.95" customHeight="1" x14ac:dyDescent="0.15">
      <c r="A107" s="125" t="s">
        <v>599</v>
      </c>
      <c r="B107" s="125"/>
      <c r="C107" s="122" t="s">
        <v>594</v>
      </c>
      <c r="D107" s="122" t="s">
        <v>600</v>
      </c>
      <c r="E107" s="122" t="s">
        <v>601</v>
      </c>
      <c r="F107" s="124" t="str">
        <f>業者カード!AI43</f>
        <v/>
      </c>
    </row>
    <row r="108" spans="1:16" s="124" customFormat="1" ht="12.95" customHeight="1" x14ac:dyDescent="0.15">
      <c r="A108" s="125"/>
      <c r="B108" s="125"/>
      <c r="C108" s="122"/>
      <c r="D108" s="122"/>
      <c r="E108" s="122"/>
      <c r="F108" s="127" t="str">
        <f>IF(業者カード!AB1="","",業者カード!AB1)</f>
        <v/>
      </c>
    </row>
    <row r="109" spans="1:16" ht="12.95" customHeight="1" x14ac:dyDescent="0.15">
      <c r="C109" s="10" t="s">
        <v>238</v>
      </c>
    </row>
    <row r="110" spans="1:16" ht="12.95" customHeight="1" x14ac:dyDescent="0.15"/>
    <row r="111" spans="1:16" ht="12.95" customHeight="1" x14ac:dyDescent="0.15"/>
    <row r="112" spans="1:16" ht="12.95" customHeight="1" x14ac:dyDescent="0.15"/>
  </sheetData>
  <phoneticPr fontId="4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9C270854-78CF-4D84-8E50-B02D4B8B4291}">
            <xm:f>NOT(ISERROR(SEARCH("_Disable",C106)))</xm:f>
            <xm:f>"_Disable"</xm:f>
            <x14:dxf>
              <fill>
                <patternFill>
                  <bgColor theme="0" tint="-0.14996795556505021"/>
                </patternFill>
              </fill>
            </x14:dxf>
          </x14:cfRule>
          <xm:sqref>C106:C108</xm:sqref>
        </x14:conditionalFormatting>
        <x14:conditionalFormatting xmlns:xm="http://schemas.microsoft.com/office/excel/2006/main">
          <x14:cfRule type="containsText" priority="1" operator="containsText" id="{0DECFC98-4A98-484B-A6C2-56D14D828FC6}">
            <xm:f>NOT(ISERROR(SEARCH("_Disable",C105)))</xm:f>
            <xm:f>"_Disable"</xm:f>
            <x14:dxf>
              <fill>
                <patternFill>
                  <bgColor theme="0" tint="-0.14996795556505021"/>
                </patternFill>
              </fill>
            </x14:dxf>
          </x14:cfRule>
          <xm:sqref>C105:C106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5"/>
  <sheetViews>
    <sheetView workbookViewId="0"/>
  </sheetViews>
  <sheetFormatPr defaultRowHeight="13.5" x14ac:dyDescent="0.15"/>
  <cols>
    <col min="4" max="4" width="25.5" bestFit="1" customWidth="1"/>
    <col min="7" max="8" width="15.5" bestFit="1" customWidth="1"/>
    <col min="9" max="9" width="16.125" bestFit="1" customWidth="1"/>
    <col min="10" max="13" width="12.25" bestFit="1" customWidth="1"/>
  </cols>
  <sheetData>
    <row r="1" spans="1:22" s="10" customFormat="1" ht="15.75" customHeight="1" x14ac:dyDescent="0.15">
      <c r="A1" s="8" t="s">
        <v>98</v>
      </c>
      <c r="B1" s="8" t="s">
        <v>99</v>
      </c>
      <c r="C1" s="9" t="s">
        <v>100</v>
      </c>
      <c r="D1" s="9" t="s">
        <v>101</v>
      </c>
      <c r="E1" s="9" t="s">
        <v>102</v>
      </c>
      <c r="F1" s="9" t="s">
        <v>103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 t="s">
        <v>105</v>
      </c>
    </row>
    <row r="2" spans="1:22" s="10" customFormat="1" ht="12.95" customHeight="1" x14ac:dyDescent="0.15">
      <c r="A2" s="15"/>
      <c r="B2" s="15"/>
    </row>
    <row r="3" spans="1:22" s="10" customFormat="1" ht="12.95" customHeight="1" x14ac:dyDescent="0.15">
      <c r="A3" s="11" t="s">
        <v>441</v>
      </c>
      <c r="B3" s="11"/>
      <c r="C3" s="14"/>
      <c r="D3" s="14"/>
      <c r="E3" s="14"/>
      <c r="F3" s="14" t="s">
        <v>442</v>
      </c>
      <c r="G3" s="14" t="s">
        <v>443</v>
      </c>
      <c r="H3" s="14" t="s">
        <v>444</v>
      </c>
      <c r="I3" s="14" t="s">
        <v>445</v>
      </c>
      <c r="J3" s="14" t="s">
        <v>446</v>
      </c>
      <c r="K3" s="14" t="s">
        <v>447</v>
      </c>
      <c r="L3" s="14" t="s">
        <v>448</v>
      </c>
      <c r="M3" s="14" t="s">
        <v>449</v>
      </c>
      <c r="N3" s="14" t="s">
        <v>508</v>
      </c>
      <c r="O3" s="14" t="s">
        <v>510</v>
      </c>
      <c r="P3" s="14" t="s">
        <v>511</v>
      </c>
      <c r="Q3" s="14"/>
      <c r="R3" s="14"/>
      <c r="S3" s="14"/>
      <c r="T3" s="14"/>
      <c r="U3" s="14"/>
      <c r="V3" s="14"/>
    </row>
    <row r="4" spans="1:22" s="10" customFormat="1" ht="12.95" customHeight="1" x14ac:dyDescent="0.15">
      <c r="A4" s="11"/>
      <c r="B4" s="11"/>
      <c r="C4" s="12" t="s">
        <v>450</v>
      </c>
      <c r="D4" s="12" t="s">
        <v>451</v>
      </c>
      <c r="E4" s="12" t="s">
        <v>452</v>
      </c>
      <c r="F4" s="26" t="s">
        <v>453</v>
      </c>
      <c r="G4" s="12" t="s">
        <v>454</v>
      </c>
      <c r="H4" s="26" t="s">
        <v>455</v>
      </c>
      <c r="I4" s="26" t="s">
        <v>456</v>
      </c>
      <c r="J4" s="12" t="s">
        <v>457</v>
      </c>
      <c r="K4" s="12" t="s">
        <v>458</v>
      </c>
      <c r="L4" s="12" t="s">
        <v>459</v>
      </c>
      <c r="M4" s="12" t="s">
        <v>460</v>
      </c>
      <c r="N4" s="12" t="s">
        <v>505</v>
      </c>
      <c r="O4" s="12" t="s">
        <v>506</v>
      </c>
      <c r="P4" s="12" t="s">
        <v>507</v>
      </c>
      <c r="Q4" s="12"/>
      <c r="R4" s="14"/>
      <c r="S4" s="14"/>
      <c r="T4" s="14"/>
      <c r="U4" s="14"/>
    </row>
    <row r="5" spans="1:22" s="10" customFormat="1" ht="12.95" customHeight="1" x14ac:dyDescent="0.15">
      <c r="A5" s="11"/>
      <c r="B5" s="11"/>
      <c r="C5" s="12" t="s">
        <v>461</v>
      </c>
      <c r="D5" s="12" t="s">
        <v>451</v>
      </c>
      <c r="E5" s="27"/>
      <c r="F5" s="10" t="str">
        <f>IF(技術者名簿!$B8="","",1)</f>
        <v/>
      </c>
      <c r="G5" s="10" t="str">
        <f>IF(技術者名簿!$B8="","",技術者名簿!$B8)</f>
        <v/>
      </c>
      <c r="H5" s="10" t="str">
        <f>IF(技術者名簿!$C8="","",技術者名簿!$C8)</f>
        <v/>
      </c>
      <c r="I5" s="10" t="str">
        <f>IF(技術者名簿!$D8="","",技術者名簿!$D8)</f>
        <v/>
      </c>
      <c r="J5" s="10" t="str">
        <f>IF(技術者名簿!$E8="","",技術者名簿!$E8)</f>
        <v/>
      </c>
      <c r="K5" s="10" t="str">
        <f>IF(技術者名簿!$E9="","",技術者名簿!$E9)</f>
        <v/>
      </c>
      <c r="L5" s="10" t="str">
        <f>IF(技術者名簿!$E10="","",技術者名簿!$E10)</f>
        <v/>
      </c>
      <c r="M5" s="10" t="str">
        <f>IF(技術者名簿!$E11="","",技術者名簿!$E11)</f>
        <v/>
      </c>
      <c r="N5" s="10" t="str">
        <f>IF(技術者名簿!$J8="○","1","")</f>
        <v/>
      </c>
      <c r="O5" s="28" t="str">
        <f>IF(技術者名簿!$K8="○","1","")</f>
        <v/>
      </c>
      <c r="P5" s="28" t="str">
        <f>IF(技術者名簿!$L8="○","1","")</f>
        <v/>
      </c>
      <c r="R5" s="14"/>
      <c r="S5" s="14"/>
      <c r="T5" s="14"/>
      <c r="U5" s="14"/>
    </row>
    <row r="6" spans="1:22" s="10" customFormat="1" ht="12.95" customHeight="1" x14ac:dyDescent="0.15">
      <c r="A6" s="11" t="s">
        <v>462</v>
      </c>
      <c r="B6" s="11"/>
      <c r="C6" s="12" t="s">
        <v>463</v>
      </c>
      <c r="D6" s="12" t="s">
        <v>464</v>
      </c>
      <c r="E6" s="27"/>
      <c r="F6" s="10" t="str">
        <f>IF(技術者名簿!$B12="","",1)</f>
        <v/>
      </c>
      <c r="G6" s="10" t="str">
        <f>IF(技術者名簿!$B12="","",技術者名簿!$B12)</f>
        <v/>
      </c>
      <c r="H6" s="10" t="str">
        <f>IF(技術者名簿!$C12="","",技術者名簿!$C12)</f>
        <v/>
      </c>
      <c r="I6" s="10" t="str">
        <f>IF(技術者名簿!$D12="","",技術者名簿!$D12)</f>
        <v/>
      </c>
      <c r="J6" s="10" t="str">
        <f>IF(技術者名簿!$E12="","",技術者名簿!$E12)</f>
        <v/>
      </c>
      <c r="K6" s="10" t="str">
        <f>IF(技術者名簿!$E13="","",技術者名簿!$E13)</f>
        <v/>
      </c>
      <c r="L6" s="10" t="str">
        <f>IF(技術者名簿!$E14="","",技術者名簿!$E14)</f>
        <v/>
      </c>
      <c r="M6" s="10" t="str">
        <f>IF(技術者名簿!$E15="","",技術者名簿!$E15)</f>
        <v/>
      </c>
      <c r="N6" s="10" t="str">
        <f>IF(技術者名簿!$J12="○","1","")</f>
        <v/>
      </c>
      <c r="O6" s="28" t="str">
        <f>IF(技術者名簿!$K12="○","1","")</f>
        <v/>
      </c>
      <c r="P6" s="28" t="str">
        <f>IF(技術者名簿!$L12="○","1","")</f>
        <v/>
      </c>
      <c r="R6" s="14"/>
      <c r="S6" s="14"/>
      <c r="T6" s="14"/>
      <c r="U6" s="14"/>
    </row>
    <row r="7" spans="1:22" s="10" customFormat="1" ht="12.95" customHeight="1" x14ac:dyDescent="0.15">
      <c r="A7" s="11" t="s">
        <v>465</v>
      </c>
      <c r="B7" s="11"/>
      <c r="C7" s="12" t="s">
        <v>466</v>
      </c>
      <c r="D7" s="12" t="s">
        <v>467</v>
      </c>
      <c r="E7" s="27"/>
      <c r="F7" s="10" t="str">
        <f>IF(技術者名簿!$B16="","",1)</f>
        <v/>
      </c>
      <c r="G7" s="10" t="str">
        <f>IF(技術者名簿!$B16="","",技術者名簿!$B16)</f>
        <v/>
      </c>
      <c r="H7" s="10" t="str">
        <f>IF(技術者名簿!$C16="","",技術者名簿!$C16)</f>
        <v/>
      </c>
      <c r="I7" s="10" t="str">
        <f>IF(技術者名簿!$D16="","",技術者名簿!$D16)</f>
        <v/>
      </c>
      <c r="J7" s="10" t="str">
        <f>IF(技術者名簿!$E16="","",技術者名簿!$E16)</f>
        <v/>
      </c>
      <c r="K7" s="10" t="str">
        <f>IF(技術者名簿!$E17="","",技術者名簿!$E17)</f>
        <v/>
      </c>
      <c r="L7" s="10" t="str">
        <f>IF(技術者名簿!$E18="","",技術者名簿!$E18)</f>
        <v/>
      </c>
      <c r="M7" s="10" t="str">
        <f>IF(技術者名簿!$E19="","",技術者名簿!$E19)</f>
        <v/>
      </c>
      <c r="N7" s="10" t="str">
        <f>IF(技術者名簿!$J16="○","1","")</f>
        <v/>
      </c>
      <c r="O7" s="28" t="str">
        <f>IF(技術者名簿!$K16="○","1","")</f>
        <v/>
      </c>
      <c r="P7" s="28" t="str">
        <f>IF(技術者名簿!$L16="○","1","")</f>
        <v/>
      </c>
      <c r="R7" s="14"/>
      <c r="S7" s="14"/>
      <c r="T7" s="14"/>
      <c r="U7" s="14"/>
    </row>
    <row r="8" spans="1:22" s="10" customFormat="1" ht="12.95" customHeight="1" x14ac:dyDescent="0.15">
      <c r="A8" s="11" t="s">
        <v>478</v>
      </c>
      <c r="B8" s="11"/>
      <c r="C8" s="12" t="s">
        <v>195</v>
      </c>
      <c r="D8" s="12" t="s">
        <v>464</v>
      </c>
      <c r="E8" s="27"/>
      <c r="F8" s="10" t="str">
        <f>IF(技術者名簿!$B20="","",1)</f>
        <v/>
      </c>
      <c r="G8" s="10" t="str">
        <f>IF(技術者名簿!$B20="","",技術者名簿!$B20)</f>
        <v/>
      </c>
      <c r="H8" s="10" t="str">
        <f>IF(技術者名簿!$C20="","",技術者名簿!$C20)</f>
        <v/>
      </c>
      <c r="I8" s="10" t="str">
        <f>IF(技術者名簿!$D20="","",技術者名簿!$D20)</f>
        <v/>
      </c>
      <c r="J8" s="10" t="str">
        <f>IF(技術者名簿!$E20="","",技術者名簿!$E20)</f>
        <v/>
      </c>
      <c r="K8" s="10" t="str">
        <f>IF(技術者名簿!$E21="","",技術者名簿!$E21)</f>
        <v/>
      </c>
      <c r="L8" s="10" t="str">
        <f>IF(技術者名簿!$E22="","",技術者名簿!$E22)</f>
        <v/>
      </c>
      <c r="M8" s="10" t="str">
        <f>IF(技術者名簿!$E23="","",技術者名簿!$E23)</f>
        <v/>
      </c>
      <c r="N8" s="10" t="str">
        <f>IF(技術者名簿!$J20="○","1","")</f>
        <v/>
      </c>
      <c r="O8" s="10" t="str">
        <f>IF(技術者名簿!$K20="○","1","")</f>
        <v/>
      </c>
      <c r="P8" s="10" t="str">
        <f>IF(技術者名簿!$L20="○","1","")</f>
        <v/>
      </c>
      <c r="R8" s="14"/>
      <c r="S8" s="14"/>
      <c r="T8" s="14"/>
      <c r="U8" s="14"/>
    </row>
    <row r="9" spans="1:22" s="10" customFormat="1" ht="12.95" customHeight="1" x14ac:dyDescent="0.15">
      <c r="A9" s="11" t="s">
        <v>479</v>
      </c>
      <c r="B9" s="11"/>
      <c r="C9" s="12" t="s">
        <v>195</v>
      </c>
      <c r="D9" s="12" t="s">
        <v>464</v>
      </c>
      <c r="E9" s="27"/>
      <c r="F9" s="10" t="str">
        <f>IF(技術者名簿!$B24="","",1)</f>
        <v/>
      </c>
      <c r="G9" s="10" t="str">
        <f>IF(技術者名簿!$B24="","",技術者名簿!$B24)</f>
        <v/>
      </c>
      <c r="H9" s="10" t="str">
        <f>IF(技術者名簿!$C24="","",技術者名簿!$C24)</f>
        <v/>
      </c>
      <c r="I9" s="10" t="str">
        <f>IF(技術者名簿!$D24="","",技術者名簿!$D24)</f>
        <v/>
      </c>
      <c r="J9" s="10" t="str">
        <f>IF(技術者名簿!$E24="","",技術者名簿!$E24)</f>
        <v/>
      </c>
      <c r="K9" s="10" t="str">
        <f>IF(技術者名簿!$E25="","",技術者名簿!$E25)</f>
        <v/>
      </c>
      <c r="L9" s="10" t="str">
        <f>IF(技術者名簿!$E26="","",技術者名簿!$E26)</f>
        <v/>
      </c>
      <c r="M9" s="10" t="str">
        <f>IF(技術者名簿!$E27="","",技術者名簿!$E27)</f>
        <v/>
      </c>
      <c r="N9" s="10" t="str">
        <f>IF(技術者名簿!$J24="○","1","")</f>
        <v/>
      </c>
      <c r="O9" s="10" t="str">
        <f>IF(技術者名簿!$K24="○","1","")</f>
        <v/>
      </c>
      <c r="P9" s="10" t="str">
        <f>IF(技術者名簿!$L24="○","1","")</f>
        <v/>
      </c>
      <c r="R9" s="14"/>
      <c r="S9" s="14"/>
      <c r="T9" s="14"/>
      <c r="U9" s="14"/>
    </row>
    <row r="10" spans="1:22" s="10" customFormat="1" ht="12.95" customHeight="1" x14ac:dyDescent="0.15">
      <c r="A10" s="11" t="s">
        <v>480</v>
      </c>
      <c r="B10" s="11"/>
      <c r="C10" s="12" t="s">
        <v>195</v>
      </c>
      <c r="D10" s="12" t="s">
        <v>464</v>
      </c>
      <c r="E10" s="27"/>
      <c r="F10" s="10" t="str">
        <f>IF(技術者名簿!$B28="","",1)</f>
        <v/>
      </c>
      <c r="G10" s="10" t="str">
        <f>IF(技術者名簿!$B28="","",技術者名簿!$B28)</f>
        <v/>
      </c>
      <c r="H10" s="10" t="str">
        <f>IF(技術者名簿!$C28="","",技術者名簿!$C28)</f>
        <v/>
      </c>
      <c r="I10" s="10" t="str">
        <f>IF(技術者名簿!$D28="","",技術者名簿!$D28)</f>
        <v/>
      </c>
      <c r="J10" s="10" t="str">
        <f>IF(技術者名簿!$E28="","",技術者名簿!$E28)</f>
        <v/>
      </c>
      <c r="K10" s="10" t="str">
        <f>IF(技術者名簿!$E29="","",技術者名簿!$E29)</f>
        <v/>
      </c>
      <c r="L10" s="10" t="str">
        <f>IF(技術者名簿!$E30="","",技術者名簿!$E30)</f>
        <v/>
      </c>
      <c r="M10" s="10" t="str">
        <f>IF(技術者名簿!$E31="","",技術者名簿!$E31)</f>
        <v/>
      </c>
      <c r="N10" s="10" t="str">
        <f>IF(技術者名簿!$J28="○","1","")</f>
        <v/>
      </c>
      <c r="O10" s="10" t="str">
        <f>IF(技術者名簿!$K28="○","1","")</f>
        <v/>
      </c>
      <c r="P10" s="10" t="str">
        <f>IF(技術者名簿!$L28="○","1","")</f>
        <v/>
      </c>
      <c r="R10" s="14"/>
      <c r="S10" s="14"/>
      <c r="T10" s="14"/>
      <c r="U10" s="14"/>
    </row>
    <row r="11" spans="1:22" s="10" customFormat="1" ht="12.95" customHeight="1" x14ac:dyDescent="0.15">
      <c r="A11" s="11" t="s">
        <v>481</v>
      </c>
      <c r="B11" s="11"/>
      <c r="C11" s="12" t="s">
        <v>195</v>
      </c>
      <c r="D11" s="12" t="s">
        <v>464</v>
      </c>
      <c r="E11" s="27"/>
      <c r="F11" s="10" t="str">
        <f>IF(技術者名簿!$B32="","",1)</f>
        <v/>
      </c>
      <c r="G11" s="10" t="str">
        <f>IF(技術者名簿!$B32="","",技術者名簿!$B32)</f>
        <v/>
      </c>
      <c r="H11" s="10" t="str">
        <f>IF(技術者名簿!$C32="","",技術者名簿!$C32)</f>
        <v/>
      </c>
      <c r="I11" s="10" t="str">
        <f>IF(技術者名簿!$D32="","",技術者名簿!$D32)</f>
        <v/>
      </c>
      <c r="J11" s="10" t="str">
        <f>IF(技術者名簿!$E32="","",技術者名簿!$E32)</f>
        <v/>
      </c>
      <c r="K11" s="10" t="str">
        <f>IF(技術者名簿!$E33="","",技術者名簿!$E33)</f>
        <v/>
      </c>
      <c r="L11" s="10" t="str">
        <f>IF(技術者名簿!$E34="","",技術者名簿!$E34)</f>
        <v/>
      </c>
      <c r="M11" s="10" t="str">
        <f>IF(技術者名簿!$E35="","",技術者名簿!$E35)</f>
        <v/>
      </c>
      <c r="N11" s="10" t="str">
        <f>IF(技術者名簿!$J32="○","1","")</f>
        <v/>
      </c>
      <c r="O11" s="10" t="str">
        <f>IF(技術者名簿!$K32="○","1","")</f>
        <v/>
      </c>
      <c r="P11" s="10" t="str">
        <f>IF(技術者名簿!$L32="○","1","")</f>
        <v/>
      </c>
      <c r="R11" s="14"/>
      <c r="S11" s="14"/>
      <c r="T11" s="14"/>
      <c r="U11" s="14"/>
    </row>
    <row r="12" spans="1:22" s="10" customFormat="1" ht="12.95" customHeight="1" x14ac:dyDescent="0.15">
      <c r="A12" s="11" t="s">
        <v>482</v>
      </c>
      <c r="B12" s="11"/>
      <c r="C12" s="12" t="s">
        <v>195</v>
      </c>
      <c r="D12" s="12" t="s">
        <v>464</v>
      </c>
      <c r="E12" s="27"/>
      <c r="F12" s="10" t="str">
        <f>IF(技術者名簿!$B36="","",1)</f>
        <v/>
      </c>
      <c r="G12" s="10" t="str">
        <f>IF(技術者名簿!$B36="","",技術者名簿!$B36)</f>
        <v/>
      </c>
      <c r="H12" s="10" t="str">
        <f>IF(技術者名簿!$C36="","",技術者名簿!$C36)</f>
        <v/>
      </c>
      <c r="I12" s="10" t="str">
        <f>IF(技術者名簿!$D36="","",技術者名簿!$D36)</f>
        <v/>
      </c>
      <c r="J12" s="10" t="str">
        <f>IF(技術者名簿!$E36="","",技術者名簿!$E36)</f>
        <v/>
      </c>
      <c r="K12" s="10" t="str">
        <f>IF(技術者名簿!$E37="","",技術者名簿!$E37)</f>
        <v/>
      </c>
      <c r="L12" s="10" t="str">
        <f>IF(技術者名簿!$E38="","",技術者名簿!$E38)</f>
        <v/>
      </c>
      <c r="M12" s="10" t="str">
        <f>IF(技術者名簿!$E39="","",技術者名簿!$E39)</f>
        <v/>
      </c>
      <c r="N12" s="10" t="str">
        <f>IF(技術者名簿!$J36="○","1","")</f>
        <v/>
      </c>
      <c r="O12" s="10" t="str">
        <f>IF(技術者名簿!$K36="○","1","")</f>
        <v/>
      </c>
      <c r="P12" s="10" t="str">
        <f>IF(技術者名簿!$L36="○","1","")</f>
        <v/>
      </c>
      <c r="R12" s="14"/>
      <c r="S12" s="14"/>
      <c r="T12" s="14"/>
      <c r="U12" s="14"/>
    </row>
    <row r="13" spans="1:22" s="10" customFormat="1" ht="12.95" customHeight="1" x14ac:dyDescent="0.15">
      <c r="A13" s="11" t="s">
        <v>483</v>
      </c>
      <c r="B13" s="11"/>
      <c r="C13" s="12" t="s">
        <v>195</v>
      </c>
      <c r="D13" s="12" t="s">
        <v>464</v>
      </c>
      <c r="E13" s="27"/>
      <c r="F13" s="10" t="str">
        <f>IF(技術者名簿!$B40="","",1)</f>
        <v/>
      </c>
      <c r="G13" s="10" t="str">
        <f>IF(技術者名簿!$B40="","",技術者名簿!$B40)</f>
        <v/>
      </c>
      <c r="H13" s="10" t="str">
        <f>IF(技術者名簿!$C40="","",技術者名簿!$C40)</f>
        <v/>
      </c>
      <c r="I13" s="10" t="str">
        <f>IF(技術者名簿!$D40="","",技術者名簿!$D40)</f>
        <v/>
      </c>
      <c r="J13" s="10" t="str">
        <f>IF(技術者名簿!$E40="","",技術者名簿!$E40)</f>
        <v/>
      </c>
      <c r="K13" s="10" t="str">
        <f>IF(技術者名簿!$E41="","",技術者名簿!$E41)</f>
        <v/>
      </c>
      <c r="L13" s="10" t="str">
        <f>IF(技術者名簿!$E42="","",技術者名簿!$E42)</f>
        <v/>
      </c>
      <c r="M13" s="10" t="str">
        <f>IF(技術者名簿!$E43="","",技術者名簿!$E43)</f>
        <v/>
      </c>
      <c r="N13" s="10" t="str">
        <f>IF(技術者名簿!$J40="○","1","")</f>
        <v/>
      </c>
      <c r="O13" s="10" t="str">
        <f>IF(技術者名簿!$K40="○","1","")</f>
        <v/>
      </c>
      <c r="P13" s="10" t="str">
        <f>IF(技術者名簿!$L40="○","1","")</f>
        <v/>
      </c>
      <c r="R13" s="14"/>
      <c r="S13" s="14"/>
      <c r="T13" s="14"/>
      <c r="U13" s="14"/>
    </row>
    <row r="14" spans="1:22" s="10" customFormat="1" ht="12.95" customHeight="1" x14ac:dyDescent="0.15">
      <c r="A14" s="11" t="s">
        <v>484</v>
      </c>
      <c r="B14" s="11"/>
      <c r="C14" s="12" t="s">
        <v>195</v>
      </c>
      <c r="D14" s="12" t="s">
        <v>464</v>
      </c>
      <c r="E14" s="27"/>
      <c r="F14" s="10" t="str">
        <f>IF(技術者名簿!$B44="","",1)</f>
        <v/>
      </c>
      <c r="G14" s="10" t="str">
        <f>IF(技術者名簿!$B44="","",技術者名簿!$B44)</f>
        <v/>
      </c>
      <c r="H14" s="10" t="str">
        <f>IF(技術者名簿!$C44="","",技術者名簿!$C44)</f>
        <v/>
      </c>
      <c r="I14" s="10" t="str">
        <f>IF(技術者名簿!$D44="","",技術者名簿!$D44)</f>
        <v/>
      </c>
      <c r="J14" s="10" t="str">
        <f>IF(技術者名簿!$E44="","",技術者名簿!$E44)</f>
        <v/>
      </c>
      <c r="K14" s="10" t="str">
        <f>IF(技術者名簿!$E45="","",技術者名簿!$E45)</f>
        <v/>
      </c>
      <c r="L14" s="10" t="str">
        <f>IF(技術者名簿!$E46="","",技術者名簿!$E46)</f>
        <v/>
      </c>
      <c r="M14" s="10" t="str">
        <f>IF(技術者名簿!$E47="","",技術者名簿!$E47)</f>
        <v/>
      </c>
      <c r="N14" s="10" t="str">
        <f>IF(技術者名簿!$J44="○","1","")</f>
        <v/>
      </c>
      <c r="O14" s="10" t="str">
        <f>IF(技術者名簿!$K44="○","1","")</f>
        <v/>
      </c>
      <c r="P14" s="10" t="str">
        <f>IF(技術者名簿!$L44="○","1","")</f>
        <v/>
      </c>
      <c r="R14" s="14"/>
      <c r="S14" s="14"/>
      <c r="T14" s="14"/>
      <c r="U14" s="14"/>
    </row>
    <row r="15" spans="1:22" s="10" customFormat="1" ht="12.95" customHeight="1" x14ac:dyDescent="0.15">
      <c r="A15" s="11" t="s">
        <v>485</v>
      </c>
      <c r="B15" s="11"/>
      <c r="C15" s="12" t="s">
        <v>195</v>
      </c>
      <c r="D15" s="12" t="s">
        <v>464</v>
      </c>
      <c r="E15" s="27"/>
      <c r="F15" s="10" t="str">
        <f>IF(技術者名簿!$B48="","",1)</f>
        <v/>
      </c>
      <c r="G15" s="10" t="str">
        <f>IF(技術者名簿!$B48="","",技術者名簿!$B48)</f>
        <v/>
      </c>
      <c r="H15" s="10" t="str">
        <f>IF(技術者名簿!$C48="","",技術者名簿!$C48)</f>
        <v/>
      </c>
      <c r="I15" s="10" t="str">
        <f>IF(技術者名簿!$D48="","",技術者名簿!$D48)</f>
        <v/>
      </c>
      <c r="J15" s="10" t="str">
        <f>IF(技術者名簿!$E48="","",技術者名簿!$E48)</f>
        <v/>
      </c>
      <c r="K15" s="10" t="str">
        <f>IF(技術者名簿!$E49="","",技術者名簿!$E49)</f>
        <v/>
      </c>
      <c r="L15" s="10" t="str">
        <f>IF(技術者名簿!$E50="","",技術者名簿!$E50)</f>
        <v/>
      </c>
      <c r="M15" s="10" t="str">
        <f>IF(技術者名簿!$E51="","",技術者名簿!$E51)</f>
        <v/>
      </c>
      <c r="N15" s="10" t="str">
        <f>IF(技術者名簿!$J48="○","1","")</f>
        <v/>
      </c>
      <c r="O15" s="10" t="str">
        <f>IF(技術者名簿!$K48="○","1","")</f>
        <v/>
      </c>
      <c r="P15" s="10" t="str">
        <f>IF(技術者名簿!$L48="○","1","")</f>
        <v/>
      </c>
      <c r="R15" s="14"/>
      <c r="S15" s="14"/>
      <c r="T15" s="14"/>
      <c r="U15" s="14"/>
    </row>
    <row r="16" spans="1:22" s="10" customFormat="1" ht="12.95" customHeight="1" x14ac:dyDescent="0.15">
      <c r="A16" s="11" t="s">
        <v>486</v>
      </c>
      <c r="B16" s="11"/>
      <c r="C16" s="12" t="s">
        <v>195</v>
      </c>
      <c r="D16" s="12" t="s">
        <v>464</v>
      </c>
      <c r="E16" s="27"/>
      <c r="F16" s="10" t="str">
        <f>IF(技術者名簿!$B52="","",1)</f>
        <v/>
      </c>
      <c r="G16" s="10" t="str">
        <f>IF(技術者名簿!$B52="","",技術者名簿!$B52)</f>
        <v/>
      </c>
      <c r="H16" s="10" t="str">
        <f>IF(技術者名簿!$C52="","",技術者名簿!$C52)</f>
        <v/>
      </c>
      <c r="I16" s="10" t="str">
        <f>IF(技術者名簿!$D52="","",技術者名簿!$D52)</f>
        <v/>
      </c>
      <c r="J16" s="10" t="str">
        <f>IF(技術者名簿!$E52="","",技術者名簿!$E52)</f>
        <v/>
      </c>
      <c r="K16" s="10" t="str">
        <f>IF(技術者名簿!$E53="","",技術者名簿!$E53)</f>
        <v/>
      </c>
      <c r="L16" s="10" t="str">
        <f>IF(技術者名簿!$E54="","",技術者名簿!$E54)</f>
        <v/>
      </c>
      <c r="M16" s="10" t="str">
        <f>IF(技術者名簿!$E55="","",技術者名簿!$E55)</f>
        <v/>
      </c>
      <c r="N16" s="10" t="str">
        <f>IF(技術者名簿!$J52="○","1","")</f>
        <v/>
      </c>
      <c r="O16" s="10" t="str">
        <f>IF(技術者名簿!$K52="○","1","")</f>
        <v/>
      </c>
      <c r="P16" s="10" t="str">
        <f>IF(技術者名簿!$L52="○","1","")</f>
        <v/>
      </c>
      <c r="R16" s="14"/>
      <c r="S16" s="14"/>
      <c r="T16" s="14"/>
      <c r="U16" s="14"/>
    </row>
    <row r="17" spans="1:21" s="10" customFormat="1" ht="12.95" customHeight="1" x14ac:dyDescent="0.15">
      <c r="A17" s="11" t="s">
        <v>487</v>
      </c>
      <c r="B17" s="11"/>
      <c r="C17" s="12" t="s">
        <v>195</v>
      </c>
      <c r="D17" s="12" t="s">
        <v>464</v>
      </c>
      <c r="E17" s="27"/>
      <c r="F17" s="10" t="str">
        <f>IF(技術者名簿!$B56="","",1)</f>
        <v/>
      </c>
      <c r="G17" s="10" t="str">
        <f>IF(技術者名簿!$B56="","",技術者名簿!$B56)</f>
        <v/>
      </c>
      <c r="H17" s="10" t="str">
        <f>IF(技術者名簿!$C56="","",技術者名簿!$C56)</f>
        <v/>
      </c>
      <c r="I17" s="10" t="str">
        <f>IF(技術者名簿!$D56="","",技術者名簿!$D56)</f>
        <v/>
      </c>
      <c r="J17" s="10" t="str">
        <f>IF(技術者名簿!$E56="","",技術者名簿!$E56)</f>
        <v/>
      </c>
      <c r="K17" s="10" t="str">
        <f>IF(技術者名簿!$E57="","",技術者名簿!$E57)</f>
        <v/>
      </c>
      <c r="L17" s="10" t="str">
        <f>IF(技術者名簿!$E58="","",技術者名簿!$E58)</f>
        <v/>
      </c>
      <c r="M17" s="10" t="str">
        <f>IF(技術者名簿!$E59="","",技術者名簿!$E59)</f>
        <v/>
      </c>
      <c r="N17" s="10" t="str">
        <f>IF(技術者名簿!$J56="○","1","")</f>
        <v/>
      </c>
      <c r="O17" s="10" t="str">
        <f>IF(技術者名簿!$K56="○","1","")</f>
        <v/>
      </c>
      <c r="P17" s="10" t="str">
        <f>IF(技術者名簿!$L56="○","1","")</f>
        <v/>
      </c>
      <c r="R17" s="14"/>
      <c r="S17" s="14"/>
      <c r="T17" s="14"/>
      <c r="U17" s="14"/>
    </row>
    <row r="18" spans="1:21" s="10" customFormat="1" ht="12.95" customHeight="1" x14ac:dyDescent="0.15">
      <c r="A18" s="11" t="s">
        <v>488</v>
      </c>
      <c r="B18" s="11"/>
      <c r="C18" s="12" t="s">
        <v>195</v>
      </c>
      <c r="D18" s="12" t="s">
        <v>464</v>
      </c>
      <c r="E18" s="27"/>
      <c r="F18" s="10" t="str">
        <f>IF(技術者名簿!$B60="","",1)</f>
        <v/>
      </c>
      <c r="G18" s="10" t="str">
        <f>IF(技術者名簿!$B60="","",技術者名簿!$B60)</f>
        <v/>
      </c>
      <c r="H18" s="10" t="str">
        <f>IF(技術者名簿!$C60="","",技術者名簿!$C60)</f>
        <v/>
      </c>
      <c r="I18" s="10" t="str">
        <f>IF(技術者名簿!$D60="","",技術者名簿!$D60)</f>
        <v/>
      </c>
      <c r="J18" s="10" t="str">
        <f>IF(技術者名簿!$E60="","",技術者名簿!$E60)</f>
        <v/>
      </c>
      <c r="K18" s="10" t="str">
        <f>IF(技術者名簿!$E61="","",技術者名簿!$E61)</f>
        <v/>
      </c>
      <c r="L18" s="10" t="str">
        <f>IF(技術者名簿!$E62="","",技術者名簿!$E62)</f>
        <v/>
      </c>
      <c r="M18" s="10" t="str">
        <f>IF(技術者名簿!$E63="","",技術者名簿!$E63)</f>
        <v/>
      </c>
      <c r="N18" s="10" t="str">
        <f>IF(技術者名簿!$J60="○","1","")</f>
        <v/>
      </c>
      <c r="O18" s="10" t="str">
        <f>IF(技術者名簿!$K60="○","1","")</f>
        <v/>
      </c>
      <c r="P18" s="10" t="str">
        <f>IF(技術者名簿!$L60="○","1","")</f>
        <v/>
      </c>
      <c r="R18" s="14"/>
      <c r="S18" s="14"/>
      <c r="T18" s="14"/>
      <c r="U18" s="14"/>
    </row>
    <row r="19" spans="1:21" s="10" customFormat="1" ht="12.95" customHeight="1" x14ac:dyDescent="0.15">
      <c r="A19" s="11" t="s">
        <v>489</v>
      </c>
      <c r="B19" s="11"/>
      <c r="C19" s="12" t="s">
        <v>195</v>
      </c>
      <c r="D19" s="12" t="s">
        <v>464</v>
      </c>
      <c r="E19" s="27"/>
      <c r="F19" s="10" t="str">
        <f>IF(技術者名簿!$B64="","",1)</f>
        <v/>
      </c>
      <c r="G19" s="10" t="str">
        <f>IF(技術者名簿!$B64="","",技術者名簿!$B64)</f>
        <v/>
      </c>
      <c r="H19" s="10" t="str">
        <f>IF(技術者名簿!$C64="","",技術者名簿!$C64)</f>
        <v/>
      </c>
      <c r="I19" s="10" t="str">
        <f>IF(技術者名簿!$D64="","",技術者名簿!$D64)</f>
        <v/>
      </c>
      <c r="J19" s="10" t="str">
        <f>IF(技術者名簿!$E64="","",技術者名簿!$E64)</f>
        <v/>
      </c>
      <c r="K19" s="10" t="str">
        <f>IF(技術者名簿!$E65="","",技術者名簿!$E65)</f>
        <v/>
      </c>
      <c r="L19" s="10" t="str">
        <f>IF(技術者名簿!$E66="","",技術者名簿!$E66)</f>
        <v/>
      </c>
      <c r="M19" s="10" t="str">
        <f>IF(技術者名簿!$E67="","",技術者名簿!$E67)</f>
        <v/>
      </c>
      <c r="N19" s="10" t="str">
        <f>IF(技術者名簿!$J64="○","1","")</f>
        <v/>
      </c>
      <c r="O19" s="10" t="str">
        <f>IF(技術者名簿!$K64="○","1","")</f>
        <v/>
      </c>
      <c r="P19" s="10" t="str">
        <f>IF(技術者名簿!$L64="○","1","")</f>
        <v/>
      </c>
      <c r="R19" s="14"/>
      <c r="S19" s="14"/>
      <c r="T19" s="14"/>
      <c r="U19" s="14"/>
    </row>
    <row r="20" spans="1:21" s="10" customFormat="1" ht="12.95" customHeight="1" x14ac:dyDescent="0.15">
      <c r="A20" s="11" t="s">
        <v>490</v>
      </c>
      <c r="B20" s="11"/>
      <c r="C20" s="12" t="s">
        <v>195</v>
      </c>
      <c r="D20" s="12" t="s">
        <v>464</v>
      </c>
      <c r="E20" s="27"/>
      <c r="F20" s="10" t="str">
        <f>IF(技術者名簿!$B68="","",1)</f>
        <v/>
      </c>
      <c r="G20" s="10" t="str">
        <f>IF(技術者名簿!$B68="","",技術者名簿!$B68)</f>
        <v/>
      </c>
      <c r="H20" s="10" t="str">
        <f>IF(技術者名簿!$C68="","",技術者名簿!$C68)</f>
        <v/>
      </c>
      <c r="I20" s="10" t="str">
        <f>IF(技術者名簿!$D68="","",技術者名簿!$D68)</f>
        <v/>
      </c>
      <c r="J20" s="10" t="str">
        <f>IF(技術者名簿!$E68="","",技術者名簿!$E68)</f>
        <v/>
      </c>
      <c r="K20" s="10" t="str">
        <f>IF(技術者名簿!$E69="","",技術者名簿!$E69)</f>
        <v/>
      </c>
      <c r="L20" s="10" t="str">
        <f>IF(技術者名簿!$E70="","",技術者名簿!$E70)</f>
        <v/>
      </c>
      <c r="M20" s="10" t="str">
        <f>IF(技術者名簿!$E71="","",技術者名簿!$E71)</f>
        <v/>
      </c>
      <c r="N20" s="10" t="str">
        <f>IF(技術者名簿!$J68="○","1","")</f>
        <v/>
      </c>
      <c r="O20" s="10" t="str">
        <f>IF(技術者名簿!$K68="○","1","")</f>
        <v/>
      </c>
      <c r="P20" s="10" t="str">
        <f>IF(技術者名簿!$L68="○","1","")</f>
        <v/>
      </c>
      <c r="R20" s="14"/>
      <c r="S20" s="14"/>
      <c r="T20" s="14"/>
      <c r="U20" s="14"/>
    </row>
    <row r="21" spans="1:21" s="10" customFormat="1" ht="12.95" customHeight="1" x14ac:dyDescent="0.15">
      <c r="A21" s="11" t="s">
        <v>491</v>
      </c>
      <c r="B21" s="11"/>
      <c r="C21" s="12" t="s">
        <v>195</v>
      </c>
      <c r="D21" s="12" t="s">
        <v>464</v>
      </c>
      <c r="E21" s="27"/>
      <c r="F21" s="10" t="str">
        <f>IF(技術者名簿!$B72="","",1)</f>
        <v/>
      </c>
      <c r="G21" s="10" t="str">
        <f>IF(技術者名簿!$B72="","",技術者名簿!$B72)</f>
        <v/>
      </c>
      <c r="H21" s="10" t="str">
        <f>IF(技術者名簿!$C72="","",技術者名簿!$C72)</f>
        <v/>
      </c>
      <c r="I21" s="10" t="str">
        <f>IF(技術者名簿!$D72="","",技術者名簿!$D72)</f>
        <v/>
      </c>
      <c r="J21" s="10" t="str">
        <f>IF(技術者名簿!$E72="","",技術者名簿!$E72)</f>
        <v/>
      </c>
      <c r="K21" s="10" t="str">
        <f>IF(技術者名簿!$E73="","",技術者名簿!$E73)</f>
        <v/>
      </c>
      <c r="L21" s="10" t="str">
        <f>IF(技術者名簿!$E74="","",技術者名簿!$E74)</f>
        <v/>
      </c>
      <c r="M21" s="10" t="str">
        <f>IF(技術者名簿!$E75="","",技術者名簿!$E75)</f>
        <v/>
      </c>
      <c r="N21" s="10" t="str">
        <f>IF(技術者名簿!$J72="○","1","")</f>
        <v/>
      </c>
      <c r="O21" s="10" t="str">
        <f>IF(技術者名簿!$K72="○","1","")</f>
        <v/>
      </c>
      <c r="P21" s="10" t="str">
        <f>IF(技術者名簿!$L72="○","1","")</f>
        <v/>
      </c>
      <c r="R21" s="14"/>
      <c r="S21" s="14"/>
      <c r="T21" s="14"/>
      <c r="U21" s="14"/>
    </row>
    <row r="22" spans="1:21" s="10" customFormat="1" ht="12.95" customHeight="1" x14ac:dyDescent="0.15">
      <c r="A22" s="11" t="s">
        <v>492</v>
      </c>
      <c r="B22" s="11"/>
      <c r="C22" s="12" t="s">
        <v>195</v>
      </c>
      <c r="D22" s="12" t="s">
        <v>464</v>
      </c>
      <c r="E22" s="27"/>
      <c r="F22" s="10" t="str">
        <f>IF(技術者名簿!$B76="","",1)</f>
        <v/>
      </c>
      <c r="G22" s="10" t="str">
        <f>IF(技術者名簿!$B76="","",技術者名簿!$B76)</f>
        <v/>
      </c>
      <c r="H22" s="10" t="str">
        <f>IF(技術者名簿!$C76="","",技術者名簿!$C76)</f>
        <v/>
      </c>
      <c r="I22" s="10" t="str">
        <f>IF(技術者名簿!$D76="","",技術者名簿!$D76)</f>
        <v/>
      </c>
      <c r="J22" s="10" t="str">
        <f>IF(技術者名簿!$E76="","",技術者名簿!$E76)</f>
        <v/>
      </c>
      <c r="K22" s="10" t="str">
        <f>IF(技術者名簿!$E77="","",技術者名簿!$E77)</f>
        <v/>
      </c>
      <c r="L22" s="10" t="str">
        <f>IF(技術者名簿!$E78="","",技術者名簿!$E78)</f>
        <v/>
      </c>
      <c r="M22" s="10" t="str">
        <f>IF(技術者名簿!$E79="","",技術者名簿!$E79)</f>
        <v/>
      </c>
      <c r="N22" s="10" t="str">
        <f>IF(技術者名簿!$J76="○","1","")</f>
        <v/>
      </c>
      <c r="O22" s="10" t="str">
        <f>IF(技術者名簿!$K76="○","1","")</f>
        <v/>
      </c>
      <c r="P22" s="10" t="str">
        <f>IF(技術者名簿!$L76="○","1","")</f>
        <v/>
      </c>
      <c r="R22" s="14"/>
      <c r="S22" s="14"/>
      <c r="T22" s="14"/>
      <c r="U22" s="14"/>
    </row>
    <row r="23" spans="1:21" s="10" customFormat="1" ht="12.95" customHeight="1" x14ac:dyDescent="0.15">
      <c r="A23" s="11" t="s">
        <v>493</v>
      </c>
      <c r="B23" s="11"/>
      <c r="C23" s="12" t="s">
        <v>195</v>
      </c>
      <c r="D23" s="12" t="s">
        <v>464</v>
      </c>
      <c r="E23" s="27"/>
      <c r="F23" s="10" t="str">
        <f>IF(技術者名簿!$B80="","",1)</f>
        <v/>
      </c>
      <c r="G23" s="10" t="str">
        <f>IF(技術者名簿!$B80="","",技術者名簿!$B80)</f>
        <v/>
      </c>
      <c r="H23" s="10" t="str">
        <f>IF(技術者名簿!$C80="","",技術者名簿!$C80)</f>
        <v/>
      </c>
      <c r="I23" s="10" t="str">
        <f>IF(技術者名簿!$D80="","",技術者名簿!$D80)</f>
        <v/>
      </c>
      <c r="J23" s="10" t="str">
        <f>IF(技術者名簿!$E80="","",技術者名簿!$E80)</f>
        <v/>
      </c>
      <c r="K23" s="10" t="str">
        <f>IF(技術者名簿!$E81="","",技術者名簿!$E81)</f>
        <v/>
      </c>
      <c r="L23" s="10" t="str">
        <f>IF(技術者名簿!$E82="","",技術者名簿!$E82)</f>
        <v/>
      </c>
      <c r="M23" s="10" t="str">
        <f>IF(技術者名簿!$E83="","",技術者名簿!$E83)</f>
        <v/>
      </c>
      <c r="N23" s="10" t="str">
        <f>IF(技術者名簿!$J80="○","1","")</f>
        <v/>
      </c>
      <c r="O23" s="10" t="str">
        <f>IF(技術者名簿!$K80="○","1","")</f>
        <v/>
      </c>
      <c r="P23" s="10" t="str">
        <f>IF(技術者名簿!$L80="○","1","")</f>
        <v/>
      </c>
      <c r="R23" s="14"/>
      <c r="S23" s="14"/>
      <c r="T23" s="14"/>
      <c r="U23" s="14"/>
    </row>
    <row r="24" spans="1:21" s="10" customFormat="1" ht="12.95" customHeight="1" x14ac:dyDescent="0.15">
      <c r="A24" s="11" t="s">
        <v>494</v>
      </c>
      <c r="B24" s="11"/>
      <c r="C24" s="12" t="s">
        <v>195</v>
      </c>
      <c r="D24" s="12" t="s">
        <v>464</v>
      </c>
      <c r="E24" s="27"/>
      <c r="F24" s="10" t="str">
        <f>IF(技術者名簿!$B84="","",1)</f>
        <v/>
      </c>
      <c r="G24" s="10" t="str">
        <f>IF(技術者名簿!$B84="","",技術者名簿!$B84)</f>
        <v/>
      </c>
      <c r="H24" s="10" t="str">
        <f>IF(技術者名簿!$C84="","",技術者名簿!$C84)</f>
        <v/>
      </c>
      <c r="I24" s="10" t="str">
        <f>IF(技術者名簿!$D84="","",技術者名簿!$D84)</f>
        <v/>
      </c>
      <c r="J24" s="10" t="str">
        <f>IF(技術者名簿!$E84="","",技術者名簿!$E84)</f>
        <v/>
      </c>
      <c r="K24" s="10" t="str">
        <f>IF(技術者名簿!$E85="","",技術者名簿!$E85)</f>
        <v/>
      </c>
      <c r="L24" s="10" t="str">
        <f>IF(技術者名簿!$E86="","",技術者名簿!$E86)</f>
        <v/>
      </c>
      <c r="M24" s="10" t="str">
        <f>IF(技術者名簿!$E87="","",技術者名簿!$E87)</f>
        <v/>
      </c>
      <c r="N24" s="10" t="str">
        <f>IF(技術者名簿!$J84="○","1","")</f>
        <v/>
      </c>
      <c r="O24" s="10" t="str">
        <f>IF(技術者名簿!$K84="○","1","")</f>
        <v/>
      </c>
      <c r="P24" s="10" t="str">
        <f>IF(技術者名簿!$L84="○","1","")</f>
        <v/>
      </c>
      <c r="R24" s="14"/>
      <c r="S24" s="14"/>
      <c r="T24" s="14"/>
      <c r="U24" s="14"/>
    </row>
    <row r="25" spans="1:21" s="10" customFormat="1" ht="12.95" customHeight="1" x14ac:dyDescent="0.15">
      <c r="A25" s="11" t="s">
        <v>495</v>
      </c>
      <c r="B25" s="11"/>
      <c r="C25" s="12" t="s">
        <v>195</v>
      </c>
      <c r="D25" s="12" t="s">
        <v>464</v>
      </c>
      <c r="E25" s="27"/>
      <c r="F25" s="10" t="str">
        <f>IF(技術者名簿!$B88="","",1)</f>
        <v/>
      </c>
      <c r="G25" s="10" t="str">
        <f>IF(技術者名簿!$B88="","",技術者名簿!$B88)</f>
        <v/>
      </c>
      <c r="H25" s="10" t="str">
        <f>IF(技術者名簿!$C88="","",技術者名簿!$C88)</f>
        <v/>
      </c>
      <c r="I25" s="10" t="str">
        <f>IF(技術者名簿!$D88="","",技術者名簿!$D88)</f>
        <v/>
      </c>
      <c r="J25" s="10" t="str">
        <f>IF(技術者名簿!$E88="","",技術者名簿!$E88)</f>
        <v/>
      </c>
      <c r="K25" s="10" t="str">
        <f>IF(技術者名簿!$E89="","",技術者名簿!$E89)</f>
        <v/>
      </c>
      <c r="L25" s="10" t="str">
        <f>IF(技術者名簿!$E90="","",技術者名簿!$E90)</f>
        <v/>
      </c>
      <c r="M25" s="10" t="str">
        <f>IF(技術者名簿!$E91="","",技術者名簿!$E91)</f>
        <v/>
      </c>
      <c r="N25" s="10" t="str">
        <f>IF(技術者名簿!$J88="○","1","")</f>
        <v/>
      </c>
      <c r="O25" s="10" t="str">
        <f>IF(技術者名簿!$K88="○","1","")</f>
        <v/>
      </c>
      <c r="P25" s="10" t="str">
        <f>IF(技術者名簿!$L88="○","1","")</f>
        <v/>
      </c>
      <c r="R25" s="14"/>
      <c r="S25" s="14"/>
      <c r="T25" s="14"/>
      <c r="U25" s="14"/>
    </row>
    <row r="26" spans="1:21" s="10" customFormat="1" ht="12.95" customHeight="1" x14ac:dyDescent="0.15">
      <c r="A26" s="11" t="s">
        <v>496</v>
      </c>
      <c r="B26" s="11"/>
      <c r="C26" s="12" t="s">
        <v>195</v>
      </c>
      <c r="D26" s="12" t="s">
        <v>464</v>
      </c>
      <c r="E26" s="27"/>
      <c r="F26" s="10" t="str">
        <f>IF(技術者名簿!$B92="","",1)</f>
        <v/>
      </c>
      <c r="G26" s="10" t="str">
        <f>IF(技術者名簿!$B92="","",技術者名簿!$B92)</f>
        <v/>
      </c>
      <c r="H26" s="10" t="str">
        <f>IF(技術者名簿!$C92="","",技術者名簿!$C92)</f>
        <v/>
      </c>
      <c r="I26" s="10" t="str">
        <f>IF(技術者名簿!$D92="","",技術者名簿!$D92)</f>
        <v/>
      </c>
      <c r="J26" s="10" t="str">
        <f>IF(技術者名簿!$E92="","",技術者名簿!$E92)</f>
        <v/>
      </c>
      <c r="K26" s="10" t="str">
        <f>IF(技術者名簿!$E93="","",技術者名簿!$E93)</f>
        <v/>
      </c>
      <c r="L26" s="10" t="str">
        <f>IF(技術者名簿!$E94="","",技術者名簿!$E94)</f>
        <v/>
      </c>
      <c r="M26" s="10" t="str">
        <f>IF(技術者名簿!$E95="","",技術者名簿!$E95)</f>
        <v/>
      </c>
      <c r="N26" s="10" t="str">
        <f>IF(技術者名簿!$J92="○","1","")</f>
        <v/>
      </c>
      <c r="O26" s="10" t="str">
        <f>IF(技術者名簿!$K92="○","1","")</f>
        <v/>
      </c>
      <c r="P26" s="10" t="str">
        <f>IF(技術者名簿!$L92="○","1","")</f>
        <v/>
      </c>
      <c r="R26" s="14"/>
      <c r="S26" s="14"/>
      <c r="T26" s="14"/>
      <c r="U26" s="14"/>
    </row>
    <row r="27" spans="1:21" s="10" customFormat="1" ht="12.95" customHeight="1" x14ac:dyDescent="0.15">
      <c r="A27" s="11" t="s">
        <v>497</v>
      </c>
      <c r="B27" s="11"/>
      <c r="C27" s="12" t="s">
        <v>195</v>
      </c>
      <c r="D27" s="12" t="s">
        <v>464</v>
      </c>
      <c r="E27" s="27"/>
      <c r="F27" s="10" t="str">
        <f>IF(技術者名簿!$B96="","",1)</f>
        <v/>
      </c>
      <c r="G27" s="10" t="str">
        <f>IF(技術者名簿!$B96="","",技術者名簿!$B96)</f>
        <v/>
      </c>
      <c r="H27" s="10" t="str">
        <f>IF(技術者名簿!$C96="","",技術者名簿!$C96)</f>
        <v/>
      </c>
      <c r="I27" s="10" t="str">
        <f>IF(技術者名簿!$D96="","",技術者名簿!$D96)</f>
        <v/>
      </c>
      <c r="J27" s="10" t="str">
        <f>IF(技術者名簿!$E96="","",技術者名簿!$E96)</f>
        <v/>
      </c>
      <c r="K27" s="10" t="str">
        <f>IF(技術者名簿!$E97="","",技術者名簿!$E97)</f>
        <v/>
      </c>
      <c r="L27" s="10" t="str">
        <f>IF(技術者名簿!$E98="","",技術者名簿!$E98)</f>
        <v/>
      </c>
      <c r="M27" s="10" t="str">
        <f>IF(技術者名簿!$E99="","",技術者名簿!$E99)</f>
        <v/>
      </c>
      <c r="N27" s="10" t="str">
        <f>IF(技術者名簿!$J96="○","1","")</f>
        <v/>
      </c>
      <c r="O27" s="10" t="str">
        <f>IF(技術者名簿!$K96="○","1","")</f>
        <v/>
      </c>
      <c r="P27" s="10" t="str">
        <f>IF(技術者名簿!$L96="○","1","")</f>
        <v/>
      </c>
      <c r="R27" s="14"/>
      <c r="S27" s="14"/>
      <c r="T27" s="14"/>
      <c r="U27" s="14"/>
    </row>
    <row r="28" spans="1:21" s="10" customFormat="1" ht="12.95" customHeight="1" x14ac:dyDescent="0.15">
      <c r="A28" s="11" t="s">
        <v>498</v>
      </c>
      <c r="B28" s="11"/>
      <c r="C28" s="12" t="s">
        <v>195</v>
      </c>
      <c r="D28" s="12" t="s">
        <v>464</v>
      </c>
      <c r="E28" s="27"/>
      <c r="F28" s="10" t="str">
        <f>IF(技術者名簿!$B100="","",1)</f>
        <v/>
      </c>
      <c r="G28" s="10" t="str">
        <f>IF(技術者名簿!$B100="","",技術者名簿!$B100)</f>
        <v/>
      </c>
      <c r="H28" s="10" t="str">
        <f>IF(技術者名簿!$C100="","",技術者名簿!$C100)</f>
        <v/>
      </c>
      <c r="I28" s="10" t="str">
        <f>IF(技術者名簿!$D100="","",技術者名簿!$D100)</f>
        <v/>
      </c>
      <c r="J28" s="10" t="str">
        <f>IF(技術者名簿!$E100="","",技術者名簿!$E100)</f>
        <v/>
      </c>
      <c r="K28" s="10" t="str">
        <f>IF(技術者名簿!$E101="","",技術者名簿!$E101)</f>
        <v/>
      </c>
      <c r="L28" s="10" t="str">
        <f>IF(技術者名簿!$E102="","",技術者名簿!$E102)</f>
        <v/>
      </c>
      <c r="M28" s="10" t="str">
        <f>IF(技術者名簿!$E103="","",技術者名簿!$E103)</f>
        <v/>
      </c>
      <c r="N28" s="10" t="str">
        <f>IF(技術者名簿!$J100="○","1","")</f>
        <v/>
      </c>
      <c r="O28" s="10" t="str">
        <f>IF(技術者名簿!$K100="○","1","")</f>
        <v/>
      </c>
      <c r="P28" s="10" t="str">
        <f>IF(技術者名簿!$L100="○","1","")</f>
        <v/>
      </c>
      <c r="R28" s="14"/>
      <c r="S28" s="14"/>
      <c r="T28" s="14"/>
      <c r="U28" s="14"/>
    </row>
    <row r="29" spans="1:21" s="10" customFormat="1" ht="12.95" customHeight="1" x14ac:dyDescent="0.15">
      <c r="A29" s="11" t="s">
        <v>499</v>
      </c>
      <c r="B29" s="11"/>
      <c r="C29" s="12" t="s">
        <v>195</v>
      </c>
      <c r="D29" s="12" t="s">
        <v>464</v>
      </c>
      <c r="E29" s="27"/>
      <c r="F29" s="10" t="str">
        <f>IF(技術者名簿!$B104="","",1)</f>
        <v/>
      </c>
      <c r="G29" s="10" t="str">
        <f>IF(技術者名簿!$B104="","",技術者名簿!$B104)</f>
        <v/>
      </c>
      <c r="H29" s="10" t="str">
        <f>IF(技術者名簿!$C104="","",技術者名簿!$C104)</f>
        <v/>
      </c>
      <c r="I29" s="10" t="str">
        <f>IF(技術者名簿!$D104="","",技術者名簿!$D104)</f>
        <v/>
      </c>
      <c r="J29" s="10" t="str">
        <f>IF(技術者名簿!$E104="","",技術者名簿!$E104)</f>
        <v/>
      </c>
      <c r="K29" s="10" t="str">
        <f>IF(技術者名簿!$E105="","",技術者名簿!$E105)</f>
        <v/>
      </c>
      <c r="L29" s="10" t="str">
        <f>IF(技術者名簿!$E106="","",技術者名簿!$E106)</f>
        <v/>
      </c>
      <c r="M29" s="10" t="str">
        <f>IF(技術者名簿!$E107="","",技術者名簿!$E107)</f>
        <v/>
      </c>
      <c r="N29" s="10" t="str">
        <f>IF(技術者名簿!$J104="○","1","")</f>
        <v/>
      </c>
      <c r="O29" s="10" t="str">
        <f>IF(技術者名簿!$K104="○","1","")</f>
        <v/>
      </c>
      <c r="P29" s="10" t="str">
        <f>IF(技術者名簿!$L104="○","1","")</f>
        <v/>
      </c>
      <c r="R29" s="14"/>
      <c r="S29" s="14"/>
      <c r="T29" s="14"/>
      <c r="U29" s="14"/>
    </row>
    <row r="30" spans="1:21" s="10" customFormat="1" ht="12.95" customHeight="1" x14ac:dyDescent="0.15">
      <c r="A30" s="11" t="s">
        <v>500</v>
      </c>
      <c r="B30" s="11"/>
      <c r="C30" s="12" t="s">
        <v>195</v>
      </c>
      <c r="D30" s="12" t="s">
        <v>464</v>
      </c>
      <c r="E30" s="27"/>
      <c r="F30" s="10" t="str">
        <f>IF(技術者名簿!$B108="","",1)</f>
        <v/>
      </c>
      <c r="G30" s="10" t="str">
        <f>IF(技術者名簿!$B108="","",技術者名簿!$B108)</f>
        <v/>
      </c>
      <c r="H30" s="10" t="str">
        <f>IF(技術者名簿!$C108="","",技術者名簿!$C108)</f>
        <v/>
      </c>
      <c r="I30" s="10" t="str">
        <f>IF(技術者名簿!$D108="","",技術者名簿!$D108)</f>
        <v/>
      </c>
      <c r="J30" s="10" t="str">
        <f>IF(技術者名簿!$E108="","",技術者名簿!$E108)</f>
        <v/>
      </c>
      <c r="K30" s="10" t="str">
        <f>IF(技術者名簿!$E109="","",技術者名簿!$E109)</f>
        <v/>
      </c>
      <c r="L30" s="10" t="str">
        <f>IF(技術者名簿!$E110="","",技術者名簿!$E110)</f>
        <v/>
      </c>
      <c r="M30" s="10" t="str">
        <f>IF(技術者名簿!$E111="","",技術者名簿!$E111)</f>
        <v/>
      </c>
      <c r="N30" s="10" t="str">
        <f>IF(技術者名簿!$J108="○","1","")</f>
        <v/>
      </c>
      <c r="O30" s="10" t="str">
        <f>IF(技術者名簿!$K108="○","1","")</f>
        <v/>
      </c>
      <c r="P30" s="10" t="str">
        <f>IF(技術者名簿!$L108="○","1","")</f>
        <v/>
      </c>
      <c r="R30" s="14"/>
      <c r="S30" s="14"/>
      <c r="T30" s="14"/>
      <c r="U30" s="14"/>
    </row>
    <row r="31" spans="1:21" s="10" customFormat="1" ht="12.95" customHeight="1" x14ac:dyDescent="0.15">
      <c r="A31" s="11" t="s">
        <v>501</v>
      </c>
      <c r="B31" s="11"/>
      <c r="C31" s="12" t="s">
        <v>195</v>
      </c>
      <c r="D31" s="12" t="s">
        <v>464</v>
      </c>
      <c r="E31" s="27"/>
      <c r="F31" s="10" t="str">
        <f>IF(技術者名簿!$B112="","",1)</f>
        <v/>
      </c>
      <c r="G31" s="10" t="str">
        <f>IF(技術者名簿!$B112="","",技術者名簿!$B112)</f>
        <v/>
      </c>
      <c r="H31" s="10" t="str">
        <f>IF(技術者名簿!$C112="","",技術者名簿!$C112)</f>
        <v/>
      </c>
      <c r="I31" s="10" t="str">
        <f>IF(技術者名簿!$D112="","",技術者名簿!$D112)</f>
        <v/>
      </c>
      <c r="J31" s="10" t="str">
        <f>IF(技術者名簿!$E112="","",技術者名簿!$E112)</f>
        <v/>
      </c>
      <c r="K31" s="10" t="str">
        <f>IF(技術者名簿!$E113="","",技術者名簿!$E113)</f>
        <v/>
      </c>
      <c r="L31" s="10" t="str">
        <f>IF(技術者名簿!$E114="","",技術者名簿!$E114)</f>
        <v/>
      </c>
      <c r="M31" s="10" t="str">
        <f>IF(技術者名簿!$E115="","",技術者名簿!$E115)</f>
        <v/>
      </c>
      <c r="N31" s="10" t="str">
        <f>IF(技術者名簿!$J112="○","1","")</f>
        <v/>
      </c>
      <c r="O31" s="10" t="str">
        <f>IF(技術者名簿!$K112="○","1","")</f>
        <v/>
      </c>
      <c r="P31" s="10" t="str">
        <f>IF(技術者名簿!$L112="○","1","")</f>
        <v/>
      </c>
      <c r="R31" s="14"/>
      <c r="S31" s="14"/>
      <c r="T31" s="14"/>
      <c r="U31" s="14"/>
    </row>
    <row r="32" spans="1:21" s="10" customFormat="1" ht="12.95" customHeight="1" x14ac:dyDescent="0.15">
      <c r="A32" s="11" t="s">
        <v>502</v>
      </c>
      <c r="B32" s="11"/>
      <c r="C32" s="12" t="s">
        <v>195</v>
      </c>
      <c r="D32" s="12" t="s">
        <v>464</v>
      </c>
      <c r="E32" s="27"/>
      <c r="F32" s="10" t="str">
        <f>IF(技術者名簿!$B116="","",1)</f>
        <v/>
      </c>
      <c r="G32" s="10" t="str">
        <f>IF(技術者名簿!$B116="","",技術者名簿!$B116)</f>
        <v/>
      </c>
      <c r="H32" s="10" t="str">
        <f>IF(技術者名簿!$C116="","",技術者名簿!$C116)</f>
        <v/>
      </c>
      <c r="I32" s="10" t="str">
        <f>IF(技術者名簿!$D116="","",技術者名簿!$D116)</f>
        <v/>
      </c>
      <c r="J32" s="10" t="str">
        <f>IF(技術者名簿!$E116="","",技術者名簿!$E116)</f>
        <v/>
      </c>
      <c r="K32" s="10" t="str">
        <f>IF(技術者名簿!$E117="","",技術者名簿!$E117)</f>
        <v/>
      </c>
      <c r="L32" s="10" t="str">
        <f>IF(技術者名簿!$E118="","",技術者名簿!$E118)</f>
        <v/>
      </c>
      <c r="M32" s="10" t="str">
        <f>IF(技術者名簿!$E119="","",技術者名簿!$E119)</f>
        <v/>
      </c>
      <c r="N32" s="10" t="str">
        <f>IF(技術者名簿!$J116="○","1","")</f>
        <v/>
      </c>
      <c r="O32" s="10" t="str">
        <f>IF(技術者名簿!$K116="○","1","")</f>
        <v/>
      </c>
      <c r="P32" s="10" t="str">
        <f>IF(技術者名簿!$L116="○","1","")</f>
        <v/>
      </c>
      <c r="R32" s="14"/>
      <c r="S32" s="14"/>
      <c r="T32" s="14"/>
      <c r="U32" s="14"/>
    </row>
    <row r="33" spans="1:21" s="10" customFormat="1" ht="12.95" customHeight="1" x14ac:dyDescent="0.15">
      <c r="A33" s="11" t="s">
        <v>503</v>
      </c>
      <c r="B33" s="11"/>
      <c r="C33" s="12" t="s">
        <v>195</v>
      </c>
      <c r="D33" s="12" t="s">
        <v>464</v>
      </c>
      <c r="E33" s="27"/>
      <c r="F33" s="10" t="str">
        <f>IF(技術者名簿!$B120="","",1)</f>
        <v/>
      </c>
      <c r="G33" s="10" t="str">
        <f>IF(技術者名簿!$B120="","",技術者名簿!$B120)</f>
        <v/>
      </c>
      <c r="H33" s="10" t="str">
        <f>IF(技術者名簿!$C120="","",技術者名簿!$C120)</f>
        <v/>
      </c>
      <c r="I33" s="10" t="str">
        <f>IF(技術者名簿!$D120="","",技術者名簿!$D120)</f>
        <v/>
      </c>
      <c r="J33" s="10" t="str">
        <f>IF(技術者名簿!$E120="","",技術者名簿!$E120)</f>
        <v/>
      </c>
      <c r="K33" s="10" t="str">
        <f>IF(技術者名簿!$E121="","",技術者名簿!$E121)</f>
        <v/>
      </c>
      <c r="L33" s="10" t="str">
        <f>IF(技術者名簿!$E122="","",技術者名簿!$E122)</f>
        <v/>
      </c>
      <c r="M33" s="10" t="str">
        <f>IF(技術者名簿!$E123="","",技術者名簿!$E123)</f>
        <v/>
      </c>
      <c r="N33" s="10" t="str">
        <f>IF(技術者名簿!$J120="○","1","")</f>
        <v/>
      </c>
      <c r="O33" s="10" t="str">
        <f>IF(技術者名簿!$K120="○","1","")</f>
        <v/>
      </c>
      <c r="P33" s="10" t="str">
        <f>IF(技術者名簿!$L120="○","1","")</f>
        <v/>
      </c>
      <c r="R33" s="14"/>
      <c r="S33" s="14"/>
      <c r="T33" s="14"/>
      <c r="U33" s="14"/>
    </row>
    <row r="34" spans="1:21" s="10" customFormat="1" ht="12.95" customHeight="1" x14ac:dyDescent="0.15">
      <c r="A34" s="11" t="s">
        <v>504</v>
      </c>
      <c r="B34" s="11"/>
      <c r="C34" s="12" t="s">
        <v>195</v>
      </c>
      <c r="D34" s="12" t="s">
        <v>464</v>
      </c>
      <c r="E34" s="27"/>
      <c r="F34" s="10" t="str">
        <f>IF(技術者名簿!$B124="","",1)</f>
        <v/>
      </c>
      <c r="G34" s="10" t="str">
        <f>IF(技術者名簿!$B124="","",技術者名簿!$B124)</f>
        <v/>
      </c>
      <c r="H34" s="10" t="str">
        <f>IF(技術者名簿!$C124="","",技術者名簿!$C124)</f>
        <v/>
      </c>
      <c r="I34" s="10" t="str">
        <f>IF(技術者名簿!$D124="","",技術者名簿!$D124)</f>
        <v/>
      </c>
      <c r="J34" s="10" t="str">
        <f>IF(技術者名簿!$E124="","",技術者名簿!$E124)</f>
        <v/>
      </c>
      <c r="K34" s="10" t="str">
        <f>IF(技術者名簿!$E125="","",技術者名簿!$E125)</f>
        <v/>
      </c>
      <c r="L34" s="10" t="str">
        <f>IF(技術者名簿!$E126="","",技術者名簿!$E126)</f>
        <v/>
      </c>
      <c r="M34" s="10" t="str">
        <f>IF(技術者名簿!$E127="","",技術者名簿!$E127)</f>
        <v/>
      </c>
      <c r="N34" s="10" t="str">
        <f>IF(技術者名簿!$J124="○","1","")</f>
        <v/>
      </c>
      <c r="O34" s="10" t="str">
        <f>IF(技術者名簿!$K124="○","1","")</f>
        <v/>
      </c>
      <c r="P34" s="10" t="str">
        <f>IF(技術者名簿!$L124="○","1","")</f>
        <v/>
      </c>
      <c r="R34" s="14"/>
      <c r="S34" s="14"/>
      <c r="T34" s="14"/>
      <c r="U34" s="14"/>
    </row>
    <row r="35" spans="1:21" s="10" customFormat="1" ht="12.95" customHeight="1" x14ac:dyDescent="0.15">
      <c r="A35" s="11"/>
      <c r="B35" s="11"/>
      <c r="C35" s="12"/>
      <c r="D35" s="12"/>
      <c r="E35" s="27"/>
      <c r="R35" s="14"/>
      <c r="S35" s="14"/>
      <c r="T35" s="14"/>
      <c r="U35" s="14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業者カード</vt:lpstr>
      <vt:lpstr>資格一覧</vt:lpstr>
      <vt:lpstr>技術者名簿</vt:lpstr>
      <vt:lpstr>Inputval</vt:lpstr>
      <vt:lpstr>InputvalEng</vt:lpstr>
      <vt:lpstr>業者カード!Print_Area</vt:lpstr>
      <vt:lpstr>技術者名簿!Print_Titles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2012-10-29T11:52:01Z</cp:lastPrinted>
  <dcterms:created xsi:type="dcterms:W3CDTF">2006-10-27T01:36:09Z</dcterms:created>
  <dcterms:modified xsi:type="dcterms:W3CDTF">2022-12-26T08:09:08Z</dcterms:modified>
</cp:coreProperties>
</file>