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X:\02技術管理課\09 建設CALS／EC\01 電子納品\02 福井市電子納品ガイドライン\着手前チェックシート（R6-4）\"/>
    </mc:Choice>
  </mc:AlternateContent>
  <xr:revisionPtr revIDLastSave="0" documentId="13_ncr:1_{DBCE95A1-9A79-4439-A3B7-0935D832CC46}" xr6:coauthVersionLast="47" xr6:coauthVersionMax="47" xr10:uidLastSave="{00000000-0000-0000-0000-000000000000}"/>
  <bookViews>
    <workbookView xWindow="-28920" yWindow="-120" windowWidth="29040" windowHeight="15840" tabRatio="713" activeTab="1" xr2:uid="{00000000-000D-0000-FFFF-FFFF00000000}"/>
  </bookViews>
  <sheets>
    <sheet name="共通（一般）" sheetId="8" r:id="rId1"/>
    <sheet name="情報共有システム" sheetId="11" r:id="rId2"/>
    <sheet name="土木・農林土木" sheetId="7" r:id="rId3"/>
    <sheet name="営繕" sheetId="9" r:id="rId4"/>
    <sheet name="共通（指示事項）" sheetId="6" r:id="rId5"/>
    <sheet name="要領" sheetId="2" state="hidden" r:id="rId6"/>
    <sheet name="所属一覧" sheetId="3" state="hidden" r:id="rId7"/>
  </sheets>
  <definedNames>
    <definedName name="_xlnm.Print_Titles" localSheetId="3">営繕!$5:$6</definedName>
    <definedName name="_xlnm.Print_Titles" localSheetId="2">土木・農林土木!$5:$6</definedName>
    <definedName name="所属_部課名">OFFSET(所属一覧!$A$2,0,0,COUNTA(所属一覧!$A:$A)-1,2)</definedName>
    <definedName name="所属コード">OFFSET(所属一覧!$B$2,0,0,COUNTA(所属一覧!$B:$B)-1,5)</definedName>
    <definedName name="所属名">OFFSET(所属一覧!$A$2,0,0,COUNTA(所属一覧!$A:$A)-1,1)</definedName>
    <definedName name="適用事業">OFFSET(要領!$A$2,0,0,COUNTA(要領!$A:$A)-1,1)</definedName>
    <definedName name="土木_土木_CAD" localSheetId="1">OFFSET(要領!#REF!,0,0,COUNTA(要領!#REF!),1)</definedName>
    <definedName name="土木_土木_CAD">OFFSET(要領!#REF!,0,0,COUNTA(要領!#REF!),1)</definedName>
    <definedName name="土木_土木_要領" localSheetId="1">OFFSET(要領!#REF!,0,0,COUNTA(要領!#REF!),1)</definedName>
    <definedName name="土木_土木_要領">OFFSET(要領!#REF!,0,0,COUNTA(要領!#REF!),1)</definedName>
    <definedName name="部課名">OFFSET(所属一覧!$B$2,0,0,COUNTA(所属一覧!$B:$B)-1,1)</definedName>
    <definedName name="分野">OFFSET(要領!$B$1,MATCH(INDIRECT(ADDRESS(ROW(),COLUMN()-7)),要領!$B:$B,0)-1,1,COUNTIF(要領!$B:$B,INDIRECT(ADDRESS(ROW(),COLUMN()-7))),1)</definedName>
    <definedName name="要領参照元">OFFSET(要領!$D$2,0,0,COUNTA(要領!$D:$D)-1,5)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3" i="3" l="1"/>
  <c r="E23" i="3"/>
  <c r="D23" i="3"/>
  <c r="F5" i="3" l="1"/>
  <c r="E5" i="3"/>
  <c r="D5" i="3"/>
  <c r="E16" i="3"/>
  <c r="D15" i="3" l="1"/>
  <c r="E15" i="3"/>
  <c r="F15" i="3"/>
  <c r="F20" i="3" l="1"/>
  <c r="E20" i="3"/>
  <c r="D20" i="3"/>
  <c r="D18" i="3"/>
  <c r="N20" i="8" l="1"/>
  <c r="M3" i="11" l="1"/>
  <c r="P5" i="8" l="1"/>
  <c r="F22" i="8" l="1"/>
  <c r="F21" i="3" l="1"/>
  <c r="E21" i="3"/>
  <c r="D21" i="3"/>
  <c r="F12" i="3"/>
  <c r="E12" i="3"/>
  <c r="D12" i="3"/>
  <c r="A1" i="8" l="1"/>
  <c r="Z1" i="8"/>
  <c r="I20" i="8" l="1"/>
  <c r="F20" i="8"/>
  <c r="I19" i="8"/>
  <c r="F19" i="8"/>
  <c r="L19" i="8" l="1"/>
  <c r="F17" i="8" l="1"/>
  <c r="K17" i="8"/>
  <c r="P17" i="8"/>
  <c r="U17" i="8"/>
  <c r="E4" i="3" l="1"/>
  <c r="F4" i="3"/>
  <c r="E6" i="3"/>
  <c r="F6" i="3"/>
  <c r="E7" i="3"/>
  <c r="F7" i="3"/>
  <c r="E8" i="3"/>
  <c r="F8" i="3"/>
  <c r="E9" i="3"/>
  <c r="F9" i="3"/>
  <c r="E10" i="3"/>
  <c r="F10" i="3"/>
  <c r="E11" i="3"/>
  <c r="F11" i="3"/>
  <c r="E13" i="3"/>
  <c r="F13" i="3"/>
  <c r="F16" i="3"/>
  <c r="E17" i="3"/>
  <c r="F17" i="3"/>
  <c r="E18" i="3"/>
  <c r="F18" i="3"/>
  <c r="E19" i="3"/>
  <c r="F19" i="3"/>
  <c r="E14" i="3"/>
  <c r="F14" i="3"/>
  <c r="E22" i="3"/>
  <c r="F22" i="3"/>
  <c r="E24" i="3"/>
  <c r="F24" i="3"/>
  <c r="F3" i="3"/>
  <c r="E3" i="3"/>
  <c r="D4" i="3"/>
  <c r="D6" i="3"/>
  <c r="D7" i="3"/>
  <c r="D8" i="3"/>
  <c r="D9" i="3"/>
  <c r="D10" i="3"/>
  <c r="D11" i="3"/>
  <c r="D13" i="3"/>
  <c r="D16" i="3"/>
  <c r="D17" i="3"/>
  <c r="D19" i="3"/>
  <c r="D14" i="3"/>
  <c r="D22" i="3"/>
  <c r="D24" i="3"/>
  <c r="D3" i="3"/>
  <c r="R13" i="8" l="1"/>
  <c r="F4" i="8"/>
  <c r="H4" i="8" s="1"/>
  <c r="V13" i="8" l="1"/>
  <c r="T13" i="8"/>
  <c r="P13" i="8"/>
  <c r="U23" i="8"/>
  <c r="P23" i="8"/>
  <c r="K23" i="8"/>
  <c r="F23" i="8"/>
  <c r="E18" i="8"/>
  <c r="D18" i="8"/>
  <c r="C18" i="8"/>
  <c r="E17" i="8"/>
  <c r="D17" i="8"/>
  <c r="X35" i="8"/>
  <c r="U35" i="8"/>
  <c r="R35" i="8"/>
  <c r="C35" i="8"/>
  <c r="X34" i="8"/>
  <c r="X33" i="8"/>
  <c r="X32" i="8"/>
  <c r="X31" i="8"/>
  <c r="X30" i="8"/>
  <c r="X29" i="8"/>
  <c r="X28" i="8"/>
  <c r="X27" i="8"/>
  <c r="U34" i="8"/>
  <c r="U33" i="8"/>
  <c r="U32" i="8"/>
  <c r="U31" i="8"/>
  <c r="U30" i="8"/>
  <c r="U29" i="8"/>
  <c r="U28" i="8"/>
  <c r="U27" i="8"/>
  <c r="R34" i="8"/>
  <c r="R33" i="8"/>
  <c r="R32" i="8"/>
  <c r="R31" i="8"/>
  <c r="R30" i="8"/>
  <c r="R29" i="8"/>
  <c r="R28" i="8"/>
  <c r="R27" i="8"/>
  <c r="C34" i="8"/>
  <c r="C33" i="8"/>
  <c r="C32" i="8"/>
  <c r="C31" i="8"/>
  <c r="C30" i="8"/>
  <c r="C29" i="8"/>
  <c r="C28" i="8"/>
  <c r="C27" i="8"/>
  <c r="H9" i="2" l="1"/>
  <c r="F9" i="2"/>
  <c r="G9" i="2"/>
  <c r="F8" i="2"/>
  <c r="G8" i="2"/>
  <c r="H8" i="2"/>
  <c r="F12" i="2"/>
  <c r="G12" i="2"/>
  <c r="H12" i="2"/>
  <c r="F13" i="2"/>
  <c r="G13" i="2"/>
  <c r="H13" i="2"/>
  <c r="F15" i="2"/>
  <c r="G15" i="2"/>
  <c r="H15" i="2"/>
  <c r="F16" i="2"/>
  <c r="G16" i="2"/>
  <c r="H16" i="2"/>
  <c r="F17" i="2"/>
  <c r="G17" i="2"/>
  <c r="H17" i="2"/>
  <c r="F18" i="2"/>
  <c r="G18" i="2"/>
  <c r="H18" i="2"/>
  <c r="F19" i="2"/>
  <c r="G19" i="2"/>
  <c r="H19" i="2"/>
  <c r="F20" i="2"/>
  <c r="G20" i="2"/>
  <c r="H20" i="2"/>
  <c r="F21" i="2"/>
  <c r="G21" i="2"/>
  <c r="H21" i="2"/>
  <c r="F22" i="2"/>
  <c r="G22" i="2"/>
  <c r="H22" i="2"/>
  <c r="F23" i="2"/>
  <c r="G23" i="2"/>
  <c r="H23" i="2"/>
  <c r="F30" i="2"/>
  <c r="G30" i="2"/>
  <c r="H30" i="2"/>
  <c r="F31" i="2"/>
  <c r="G31" i="2"/>
  <c r="H31" i="2"/>
  <c r="F34" i="2"/>
  <c r="G34" i="2"/>
  <c r="H34" i="2"/>
  <c r="F35" i="2"/>
  <c r="G35" i="2"/>
  <c r="H35" i="2"/>
  <c r="F37" i="2"/>
  <c r="G37" i="2"/>
  <c r="H37" i="2"/>
  <c r="F38" i="2"/>
  <c r="G38" i="2"/>
  <c r="H38" i="2"/>
  <c r="F39" i="2"/>
  <c r="G39" i="2"/>
  <c r="H39" i="2"/>
  <c r="F40" i="2"/>
  <c r="G40" i="2"/>
  <c r="H40" i="2"/>
  <c r="F41" i="2"/>
  <c r="G41" i="2"/>
  <c r="H41" i="2"/>
  <c r="F42" i="2"/>
  <c r="G42" i="2"/>
  <c r="H42" i="2"/>
  <c r="F43" i="2"/>
  <c r="G43" i="2"/>
  <c r="H43" i="2"/>
  <c r="F44" i="2"/>
  <c r="G44" i="2"/>
  <c r="H44" i="2"/>
  <c r="F45" i="2"/>
  <c r="G45" i="2"/>
  <c r="H45" i="2"/>
  <c r="E45" i="2"/>
  <c r="E44" i="2"/>
  <c r="E43" i="2"/>
  <c r="E42" i="2"/>
  <c r="E41" i="2"/>
  <c r="E40" i="2"/>
  <c r="E39" i="2"/>
  <c r="E38" i="2"/>
  <c r="E37" i="2"/>
  <c r="E35" i="2"/>
  <c r="E34" i="2"/>
  <c r="E31" i="2"/>
  <c r="E30" i="2"/>
  <c r="E23" i="2"/>
  <c r="E22" i="2"/>
  <c r="E21" i="2"/>
  <c r="E20" i="2"/>
  <c r="E19" i="2"/>
  <c r="E18" i="2"/>
  <c r="E17" i="2"/>
  <c r="E16" i="2"/>
  <c r="E15" i="2"/>
  <c r="E13" i="2"/>
  <c r="E12" i="2"/>
  <c r="E9" i="2"/>
  <c r="E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Fukui</author>
    <author>1940532</author>
  </authors>
  <commentList>
    <comment ref="H13" authorId="0" shapeId="0" xr:uid="{00000000-0006-0000-0000-000001000000}">
      <text>
        <r>
          <rPr>
            <b/>
            <sz val="9"/>
            <color indexed="81"/>
            <rFont val="ＭＳ Ｐゴシック"/>
            <family val="3"/>
            <charset val="128"/>
          </rPr>
          <t xml:space="preserve">監督職員の方へ:
</t>
        </r>
        <r>
          <rPr>
            <sz val="9"/>
            <color indexed="81"/>
            <rFont val="ＭＳ Ｐゴシック"/>
            <family val="3"/>
            <charset val="128"/>
          </rPr>
          <t>西暦4桁で入力してください。</t>
        </r>
      </text>
    </comment>
    <comment ref="X13" authorId="1" shapeId="0" xr:uid="{00000000-0006-0000-0000-000002000000}">
      <text>
        <r>
          <rPr>
            <sz val="9"/>
            <color indexed="81"/>
            <rFont val="ＭＳ Ｐゴシック"/>
            <family val="3"/>
            <charset val="128"/>
          </rPr>
          <t>下5桁を入力してください。</t>
        </r>
      </text>
    </comment>
    <comment ref="C17" authorId="0" shapeId="0" xr:uid="{00000000-0006-0000-0000-000003000000}">
      <text>
        <r>
          <rPr>
            <b/>
            <sz val="9"/>
            <color indexed="81"/>
            <rFont val="ＭＳ Ｐゴシック"/>
            <family val="3"/>
            <charset val="128"/>
          </rPr>
          <t>監督職員の方へ:</t>
        </r>
        <r>
          <rPr>
            <sz val="9"/>
            <color indexed="81"/>
            <rFont val="ＭＳ Ｐゴシック"/>
            <family val="3"/>
            <charset val="128"/>
          </rPr>
          <t xml:space="preserve">
位置情報は〈工事管理システム〉に登録したものと同じ値を入力してください。</t>
        </r>
      </text>
    </comment>
    <comment ref="V21" authorId="0" shapeId="0" xr:uid="{00000000-0006-0000-0000-000004000000}">
      <text>
        <r>
          <rPr>
            <b/>
            <sz val="9"/>
            <color indexed="81"/>
            <rFont val="ＭＳ Ｐゴシック"/>
            <family val="3"/>
            <charset val="128"/>
          </rPr>
          <t>監督職員の方へ:</t>
        </r>
        <r>
          <rPr>
            <sz val="9"/>
            <color indexed="81"/>
            <rFont val="ＭＳ Ｐゴシック"/>
            <family val="3"/>
            <charset val="128"/>
          </rPr>
          <t xml:space="preserve">
〈庁内契約課のホームページ〉の工事業者のリストで[業者コード]と一致しているか確認してください。</t>
        </r>
      </text>
    </comment>
  </commentList>
</comments>
</file>

<file path=xl/sharedStrings.xml><?xml version="1.0" encoding="utf-8"?>
<sst xmlns="http://schemas.openxmlformats.org/spreadsheetml/2006/main" count="1299" uniqueCount="509">
  <si>
    <t>工期</t>
    <rPh sb="0" eb="2">
      <t>コウキ</t>
    </rPh>
    <phoneticPr fontId="1"/>
  </si>
  <si>
    <t>工事番号</t>
    <rPh sb="0" eb="2">
      <t>コウジ</t>
    </rPh>
    <rPh sb="2" eb="4">
      <t>バンゴウ</t>
    </rPh>
    <phoneticPr fontId="1"/>
  </si>
  <si>
    <t>発注者情報</t>
    <rPh sb="0" eb="3">
      <t>ハッチュウシャ</t>
    </rPh>
    <rPh sb="3" eb="5">
      <t>ジョウホウ</t>
    </rPh>
    <phoneticPr fontId="1"/>
  </si>
  <si>
    <t>福井市</t>
    <rPh sb="0" eb="3">
      <t>フクイシ</t>
    </rPh>
    <phoneticPr fontId="1"/>
  </si>
  <si>
    <t>部課室名</t>
    <rPh sb="0" eb="1">
      <t>ブ</t>
    </rPh>
    <rPh sb="1" eb="2">
      <t>カ</t>
    </rPh>
    <rPh sb="2" eb="3">
      <t>シツ</t>
    </rPh>
    <rPh sb="3" eb="4">
      <t>メイ</t>
    </rPh>
    <phoneticPr fontId="1"/>
  </si>
  <si>
    <t>発注年度</t>
    <rPh sb="0" eb="2">
      <t>ハッチュウ</t>
    </rPh>
    <rPh sb="2" eb="4">
      <t>ネンド</t>
    </rPh>
    <phoneticPr fontId="1"/>
  </si>
  <si>
    <t>工事名称</t>
    <rPh sb="0" eb="2">
      <t>コウジ</t>
    </rPh>
    <rPh sb="2" eb="4">
      <t>メイショウ</t>
    </rPh>
    <phoneticPr fontId="1"/>
  </si>
  <si>
    <t>実施日</t>
    <rPh sb="0" eb="3">
      <t>ジッシビ</t>
    </rPh>
    <phoneticPr fontId="1"/>
  </si>
  <si>
    <t>発注者</t>
    <rPh sb="0" eb="3">
      <t>ハッチュウシャ</t>
    </rPh>
    <phoneticPr fontId="1"/>
  </si>
  <si>
    <t>受注者</t>
    <rPh sb="0" eb="3">
      <t>ジュチュウシャ</t>
    </rPh>
    <phoneticPr fontId="1"/>
  </si>
  <si>
    <t>部署名</t>
    <rPh sb="0" eb="2">
      <t>ブショ</t>
    </rPh>
    <rPh sb="2" eb="3">
      <t>メイ</t>
    </rPh>
    <phoneticPr fontId="1"/>
  </si>
  <si>
    <t>受注者名</t>
    <rPh sb="0" eb="3">
      <t>ジュチュウシャ</t>
    </rPh>
    <rPh sb="3" eb="4">
      <t>メイ</t>
    </rPh>
    <phoneticPr fontId="1"/>
  </si>
  <si>
    <t>受注者情報</t>
    <rPh sb="0" eb="3">
      <t>ジュチュウシャ</t>
    </rPh>
    <rPh sb="3" eb="5">
      <t>ジョウホウ</t>
    </rPh>
    <phoneticPr fontId="1"/>
  </si>
  <si>
    <t>３）適用要領・基準類</t>
    <rPh sb="2" eb="4">
      <t>テキヨウ</t>
    </rPh>
    <rPh sb="4" eb="6">
      <t>ヨウリョウ</t>
    </rPh>
    <rPh sb="7" eb="9">
      <t>キジュン</t>
    </rPh>
    <rPh sb="9" eb="10">
      <t>ルイ</t>
    </rPh>
    <phoneticPr fontId="1"/>
  </si>
  <si>
    <t>工事・会計管理部　技術管理課</t>
  </si>
  <si>
    <t>年</t>
    <rPh sb="0" eb="1">
      <t>ネン</t>
    </rPh>
    <phoneticPr fontId="1"/>
  </si>
  <si>
    <t>月</t>
    <rPh sb="0" eb="1">
      <t>ツキ</t>
    </rPh>
    <phoneticPr fontId="1"/>
  </si>
  <si>
    <t>日</t>
    <rPh sb="0" eb="1">
      <t>ヒ</t>
    </rPh>
    <phoneticPr fontId="1"/>
  </si>
  <si>
    <t>発注者コード</t>
    <rPh sb="0" eb="3">
      <t>ハッチュウシャ</t>
    </rPh>
    <phoneticPr fontId="1"/>
  </si>
  <si>
    <t>住所コード</t>
    <rPh sb="0" eb="2">
      <t>ジュウショ</t>
    </rPh>
    <phoneticPr fontId="1"/>
  </si>
  <si>
    <t>部課名</t>
    <rPh sb="0" eb="1">
      <t>ブ</t>
    </rPh>
    <phoneticPr fontId="3"/>
  </si>
  <si>
    <t>農林水産部　林業水産課</t>
  </si>
  <si>
    <t>1100100000</t>
  </si>
  <si>
    <t>農林水産部　農村整備課</t>
  </si>
  <si>
    <t>1100150000</t>
  </si>
  <si>
    <t>建設部　道路課</t>
  </si>
  <si>
    <t>1200100000</t>
  </si>
  <si>
    <t>建設部　河川課</t>
  </si>
  <si>
    <t>1200150000</t>
  </si>
  <si>
    <t>建設部　公園課</t>
  </si>
  <si>
    <t>1200200000</t>
  </si>
  <si>
    <t>1200300000</t>
  </si>
  <si>
    <t>1200350000</t>
  </si>
  <si>
    <t>1400100000</t>
  </si>
  <si>
    <t>都市計画課</t>
    <phoneticPr fontId="1"/>
  </si>
  <si>
    <t>林業水産課</t>
    <phoneticPr fontId="1"/>
  </si>
  <si>
    <t>農村整備課</t>
    <phoneticPr fontId="1"/>
  </si>
  <si>
    <t>道路課</t>
    <phoneticPr fontId="1"/>
  </si>
  <si>
    <t>河川課</t>
    <phoneticPr fontId="1"/>
  </si>
  <si>
    <t>公園課</t>
    <phoneticPr fontId="1"/>
  </si>
  <si>
    <t>営繕課</t>
    <phoneticPr fontId="1"/>
  </si>
  <si>
    <t>住宅政策課</t>
    <phoneticPr fontId="1"/>
  </si>
  <si>
    <t>技術管理課</t>
    <phoneticPr fontId="1"/>
  </si>
  <si>
    <t>主任監督職員</t>
    <rPh sb="0" eb="2">
      <t>シュニン</t>
    </rPh>
    <rPh sb="2" eb="4">
      <t>カントク</t>
    </rPh>
    <rPh sb="4" eb="6">
      <t>ショクイン</t>
    </rPh>
    <phoneticPr fontId="1"/>
  </si>
  <si>
    <t>監督職員</t>
    <rPh sb="0" eb="2">
      <t>カントク</t>
    </rPh>
    <rPh sb="2" eb="4">
      <t>ショクイン</t>
    </rPh>
    <phoneticPr fontId="1"/>
  </si>
  <si>
    <t>参加者名</t>
    <rPh sb="0" eb="2">
      <t>サンカ</t>
    </rPh>
    <rPh sb="3" eb="4">
      <t>メイ</t>
    </rPh>
    <phoneticPr fontId="1"/>
  </si>
  <si>
    <t>会社名</t>
    <rPh sb="0" eb="3">
      <t>カイシャメイ</t>
    </rPh>
    <phoneticPr fontId="1"/>
  </si>
  <si>
    <t>現場代理人</t>
    <rPh sb="0" eb="2">
      <t>ゲンバ</t>
    </rPh>
    <rPh sb="2" eb="5">
      <t>ダイリニン</t>
    </rPh>
    <phoneticPr fontId="1"/>
  </si>
  <si>
    <t>１）協議参加者</t>
    <rPh sb="2" eb="4">
      <t>キョウギ</t>
    </rPh>
    <rPh sb="4" eb="7">
      <t>サンカシャ</t>
    </rPh>
    <phoneticPr fontId="1"/>
  </si>
  <si>
    <t>２）工事概要</t>
    <rPh sb="2" eb="4">
      <t>コウジ</t>
    </rPh>
    <rPh sb="4" eb="6">
      <t>ガイヨウ</t>
    </rPh>
    <phoneticPr fontId="1"/>
  </si>
  <si>
    <t>工事完成図書の電子納品要領（案）</t>
  </si>
  <si>
    <t>工事完成図書の電子納品要領（案）電気通信設備編</t>
  </si>
  <si>
    <t>電子化図面データの作成要領（案）電気通信設備編</t>
  </si>
  <si>
    <t>適用事業</t>
    <rPh sb="0" eb="2">
      <t>テキヨウ</t>
    </rPh>
    <rPh sb="2" eb="4">
      <t>ジギョウ</t>
    </rPh>
    <phoneticPr fontId="1"/>
  </si>
  <si>
    <t>官庁営繕</t>
    <rPh sb="0" eb="2">
      <t>カンチョウ</t>
    </rPh>
    <rPh sb="2" eb="4">
      <t>エイゼン</t>
    </rPh>
    <phoneticPr fontId="1"/>
  </si>
  <si>
    <t>分野</t>
    <rPh sb="0" eb="2">
      <t>ブンヤ</t>
    </rPh>
    <phoneticPr fontId="1"/>
  </si>
  <si>
    <t>土木</t>
    <rPh sb="0" eb="2">
      <t>ドボク</t>
    </rPh>
    <phoneticPr fontId="1"/>
  </si>
  <si>
    <t>電気</t>
    <rPh sb="0" eb="2">
      <t>デンキ</t>
    </rPh>
    <phoneticPr fontId="1"/>
  </si>
  <si>
    <t>機械</t>
    <rPh sb="0" eb="2">
      <t>キカイ</t>
    </rPh>
    <phoneticPr fontId="1"/>
  </si>
  <si>
    <t>□</t>
  </si>
  <si>
    <t>■</t>
  </si>
  <si>
    <t>作成年月</t>
    <rPh sb="0" eb="2">
      <t>サクセイ</t>
    </rPh>
    <rPh sb="2" eb="4">
      <t>ネンゲツ</t>
    </rPh>
    <phoneticPr fontId="1"/>
  </si>
  <si>
    <t>名称</t>
    <rPh sb="0" eb="2">
      <t>メイショウ</t>
    </rPh>
    <phoneticPr fontId="1"/>
  </si>
  <si>
    <t>土木・水道・ガス</t>
    <rPh sb="0" eb="2">
      <t>ドボク</t>
    </rPh>
    <rPh sb="3" eb="5">
      <t>スイドウ</t>
    </rPh>
    <phoneticPr fontId="1"/>
  </si>
  <si>
    <t>農林土木</t>
    <rPh sb="0" eb="2">
      <t>ノウリン</t>
    </rPh>
    <rPh sb="2" eb="4">
      <t>ドボク</t>
    </rPh>
    <phoneticPr fontId="1"/>
  </si>
  <si>
    <t>ワープロソフト</t>
    <phoneticPr fontId="1"/>
  </si>
  <si>
    <t>ファイル形式</t>
    <rPh sb="4" eb="6">
      <t>ケイシキ</t>
    </rPh>
    <phoneticPr fontId="1"/>
  </si>
  <si>
    <t>（拡張子）</t>
    <rPh sb="1" eb="4">
      <t>カクチョウシ</t>
    </rPh>
    <phoneticPr fontId="1"/>
  </si>
  <si>
    <t>発注者利用ソフト</t>
    <rPh sb="0" eb="3">
      <t>ハッチュウシャ</t>
    </rPh>
    <rPh sb="3" eb="5">
      <t>リヨウ</t>
    </rPh>
    <phoneticPr fontId="1"/>
  </si>
  <si>
    <t>受注者利用ソフト</t>
    <rPh sb="0" eb="3">
      <t>ジュチュウシャ</t>
    </rPh>
    <rPh sb="3" eb="5">
      <t>リヨウ</t>
    </rPh>
    <phoneticPr fontId="1"/>
  </si>
  <si>
    <t>（バージョンを含めて記載）</t>
    <rPh sb="7" eb="8">
      <t>フク</t>
    </rPh>
    <rPh sb="10" eb="12">
      <t>キサイ</t>
    </rPh>
    <phoneticPr fontId="1"/>
  </si>
  <si>
    <t>表計算ソフト</t>
    <rPh sb="0" eb="3">
      <t>ヒョウケイサン</t>
    </rPh>
    <phoneticPr fontId="1"/>
  </si>
  <si>
    <t>PDF作成ソフト</t>
    <rPh sb="3" eb="5">
      <t>サクセイ</t>
    </rPh>
    <phoneticPr fontId="1"/>
  </si>
  <si>
    <t>pdf</t>
    <phoneticPr fontId="1"/>
  </si>
  <si>
    <t>CAD図面</t>
    <rPh sb="3" eb="5">
      <t>ズメン</t>
    </rPh>
    <phoneticPr fontId="1"/>
  </si>
  <si>
    <t>sfc</t>
    <phoneticPr fontId="1"/>
  </si>
  <si>
    <t>福井ｺﾝﾋﾟｭｰﾀ 電子納品検査ﾌﾟﾛｸﾞﾗﾑ</t>
    <rPh sb="0" eb="2">
      <t>フクイ</t>
    </rPh>
    <rPh sb="10" eb="12">
      <t>デンシ</t>
    </rPh>
    <rPh sb="12" eb="14">
      <t>ノウヒン</t>
    </rPh>
    <rPh sb="14" eb="16">
      <t>ケンサ</t>
    </rPh>
    <phoneticPr fontId="1"/>
  </si>
  <si>
    <t>ウイルス対策ソフト</t>
    <rPh sb="4" eb="6">
      <t>タイサク</t>
    </rPh>
    <phoneticPr fontId="1"/>
  </si>
  <si>
    <t>回線種別</t>
    <rPh sb="0" eb="2">
      <t>カイセン</t>
    </rPh>
    <rPh sb="2" eb="4">
      <t>シュベツ</t>
    </rPh>
    <phoneticPr fontId="1"/>
  </si>
  <si>
    <t>添付ファイルの容量制限</t>
    <rPh sb="0" eb="2">
      <t>テンプ</t>
    </rPh>
    <rPh sb="7" eb="9">
      <t>ヨウリョウ</t>
    </rPh>
    <rPh sb="9" eb="11">
      <t>セイゲン</t>
    </rPh>
    <phoneticPr fontId="1"/>
  </si>
  <si>
    <t>ADSL・光ファイバー・CATV</t>
    <rPh sb="5" eb="6">
      <t>ヒカリ</t>
    </rPh>
    <phoneticPr fontId="1"/>
  </si>
  <si>
    <t>携帯電話等</t>
    <rPh sb="0" eb="2">
      <t>ケイタイ</t>
    </rPh>
    <rPh sb="2" eb="4">
      <t>デンワ</t>
    </rPh>
    <rPh sb="4" eb="5">
      <t>トウ</t>
    </rPh>
    <phoneticPr fontId="1"/>
  </si>
  <si>
    <t>■</t>
    <phoneticPr fontId="1"/>
  </si>
  <si>
    <t>一般電話回線・ISDN</t>
    <rPh sb="0" eb="2">
      <t>イッパン</t>
    </rPh>
    <rPh sb="2" eb="4">
      <t>デンワ</t>
    </rPh>
    <rPh sb="4" eb="6">
      <t>カイセン</t>
    </rPh>
    <phoneticPr fontId="1"/>
  </si>
  <si>
    <t>その他（</t>
    <rPh sb="2" eb="3">
      <t>タ</t>
    </rPh>
    <phoneticPr fontId="1"/>
  </si>
  <si>
    <t>）</t>
    <phoneticPr fontId="1"/>
  </si>
  <si>
    <t>Mbyte</t>
    <phoneticPr fontId="1"/>
  </si>
  <si>
    <t>電子媒体</t>
    <rPh sb="0" eb="2">
      <t>デンシ</t>
    </rPh>
    <rPh sb="2" eb="4">
      <t>バイタイ</t>
    </rPh>
    <phoneticPr fontId="1"/>
  </si>
  <si>
    <t>電子メール</t>
    <rPh sb="0" eb="2">
      <t>デンシ</t>
    </rPh>
    <phoneticPr fontId="1"/>
  </si>
  <si>
    <t>貸与方法</t>
    <rPh sb="0" eb="2">
      <t>タイヨ</t>
    </rPh>
    <rPh sb="2" eb="4">
      <t>ホウホウ</t>
    </rPh>
    <phoneticPr fontId="1"/>
  </si>
  <si>
    <t>複数基準</t>
    <rPh sb="0" eb="2">
      <t>フクスウ</t>
    </rPh>
    <rPh sb="2" eb="4">
      <t>キジュン</t>
    </rPh>
    <phoneticPr fontId="1"/>
  </si>
  <si>
    <t>工事完成図書の電子納品等要領</t>
  </si>
  <si>
    <t>CAD製図基準(案)</t>
  </si>
  <si>
    <t>工事完成図書の電子納品等要領　電気通信設備編</t>
  </si>
  <si>
    <t>CAD製図基準 電気通信設備編</t>
  </si>
  <si>
    <t>工事完成図書の電子納品等要領（案）機械設備工事編</t>
  </si>
  <si>
    <t>CAD製図基準（案）機械設備工事編</t>
  </si>
  <si>
    <t>電子納品要領（案）　機械設備工事編　施設機器コード</t>
  </si>
  <si>
    <t>デジタル写真管理情報基準</t>
  </si>
  <si>
    <t>地質・土質調査成果電子納品要領(案)</t>
  </si>
  <si>
    <t>電子化図面データの作成要領（案）</t>
  </si>
  <si>
    <t>工事完成図書の電子納品要領（案）機械設備工事編</t>
  </si>
  <si>
    <t>電子化図面データの作成要領（案）機械設備工事編</t>
  </si>
  <si>
    <t>電子納品要領（案）機械設備工事編　施設機器コード</t>
  </si>
  <si>
    <t>電子化写真データの作成要領（案）</t>
  </si>
  <si>
    <t>地質・土質調査成果電子納品要領（案）</t>
  </si>
  <si>
    <t>H22.09</t>
    <phoneticPr fontId="1"/>
  </si>
  <si>
    <t>↑他セル参照</t>
    <rPh sb="1" eb="2">
      <t>ホカ</t>
    </rPh>
    <rPh sb="4" eb="6">
      <t>サンショウ</t>
    </rPh>
    <phoneticPr fontId="1"/>
  </si>
  <si>
    <t>H20.05</t>
    <phoneticPr fontId="1"/>
  </si>
  <si>
    <t>H16.06</t>
    <phoneticPr fontId="1"/>
  </si>
  <si>
    <t>土木・水道・ガス-土木1</t>
    <rPh sb="0" eb="2">
      <t>ドボク</t>
    </rPh>
    <rPh sb="3" eb="5">
      <t>スイドウ</t>
    </rPh>
    <rPh sb="9" eb="11">
      <t>ドボク</t>
    </rPh>
    <phoneticPr fontId="1"/>
  </si>
  <si>
    <t>土木・水道・ガス-土木2</t>
    <rPh sb="0" eb="2">
      <t>ドボク</t>
    </rPh>
    <rPh sb="3" eb="5">
      <t>スイドウ</t>
    </rPh>
    <rPh sb="9" eb="11">
      <t>ドボク</t>
    </rPh>
    <phoneticPr fontId="1"/>
  </si>
  <si>
    <t>土木・水道・ガス-土木3</t>
    <rPh sb="0" eb="2">
      <t>ドボク</t>
    </rPh>
    <rPh sb="3" eb="5">
      <t>スイドウ</t>
    </rPh>
    <rPh sb="9" eb="11">
      <t>ドボク</t>
    </rPh>
    <phoneticPr fontId="1"/>
  </si>
  <si>
    <t>土木・水道・ガス-土木4</t>
    <rPh sb="0" eb="2">
      <t>ドボク</t>
    </rPh>
    <rPh sb="3" eb="5">
      <t>スイドウ</t>
    </rPh>
    <rPh sb="9" eb="11">
      <t>ドボク</t>
    </rPh>
    <phoneticPr fontId="1"/>
  </si>
  <si>
    <t>土木・水道・ガス-電気1</t>
    <rPh sb="0" eb="2">
      <t>ドボク</t>
    </rPh>
    <rPh sb="3" eb="5">
      <t>スイドウ</t>
    </rPh>
    <rPh sb="9" eb="11">
      <t>デンキ</t>
    </rPh>
    <phoneticPr fontId="1"/>
  </si>
  <si>
    <t>土木・水道・ガス-電気2</t>
    <rPh sb="0" eb="2">
      <t>ドボク</t>
    </rPh>
    <rPh sb="3" eb="5">
      <t>スイドウ</t>
    </rPh>
    <rPh sb="9" eb="11">
      <t>デンキ</t>
    </rPh>
    <phoneticPr fontId="1"/>
  </si>
  <si>
    <t>土木・水道・ガス-電気3</t>
    <rPh sb="0" eb="2">
      <t>ドボク</t>
    </rPh>
    <rPh sb="3" eb="5">
      <t>スイドウ</t>
    </rPh>
    <rPh sb="9" eb="11">
      <t>デンキ</t>
    </rPh>
    <phoneticPr fontId="1"/>
  </si>
  <si>
    <t>土木・水道・ガス-電気4</t>
    <rPh sb="0" eb="2">
      <t>ドボク</t>
    </rPh>
    <rPh sb="3" eb="5">
      <t>スイドウ</t>
    </rPh>
    <rPh sb="9" eb="11">
      <t>デンキ</t>
    </rPh>
    <phoneticPr fontId="1"/>
  </si>
  <si>
    <t>土木・水道・ガス-機械1</t>
    <rPh sb="0" eb="2">
      <t>ドボク</t>
    </rPh>
    <rPh sb="3" eb="5">
      <t>スイドウ</t>
    </rPh>
    <rPh sb="9" eb="11">
      <t>キカイ</t>
    </rPh>
    <phoneticPr fontId="1"/>
  </si>
  <si>
    <t>土木・水道・ガス-機械2</t>
    <rPh sb="0" eb="2">
      <t>ドボク</t>
    </rPh>
    <rPh sb="3" eb="5">
      <t>スイドウ</t>
    </rPh>
    <rPh sb="9" eb="11">
      <t>キカイ</t>
    </rPh>
    <phoneticPr fontId="1"/>
  </si>
  <si>
    <t>土木・水道・ガス-機械3</t>
    <rPh sb="0" eb="2">
      <t>ドボク</t>
    </rPh>
    <rPh sb="3" eb="5">
      <t>スイドウ</t>
    </rPh>
    <rPh sb="9" eb="11">
      <t>キカイ</t>
    </rPh>
    <phoneticPr fontId="1"/>
  </si>
  <si>
    <t>土木・水道・ガス-機械4</t>
    <rPh sb="0" eb="2">
      <t>ドボク</t>
    </rPh>
    <rPh sb="3" eb="5">
      <t>スイドウ</t>
    </rPh>
    <rPh sb="9" eb="11">
      <t>キカイ</t>
    </rPh>
    <phoneticPr fontId="1"/>
  </si>
  <si>
    <t>土木・水道・ガス-機械5</t>
    <rPh sb="0" eb="2">
      <t>ドボク</t>
    </rPh>
    <rPh sb="3" eb="5">
      <t>スイドウ</t>
    </rPh>
    <rPh sb="9" eb="11">
      <t>キカイ</t>
    </rPh>
    <phoneticPr fontId="1"/>
  </si>
  <si>
    <t>土木・水道・ガス-複数基準1</t>
    <rPh sb="0" eb="2">
      <t>ドボク</t>
    </rPh>
    <rPh sb="3" eb="5">
      <t>スイドウ</t>
    </rPh>
    <rPh sb="9" eb="11">
      <t>フクスウ</t>
    </rPh>
    <rPh sb="11" eb="13">
      <t>キジュン</t>
    </rPh>
    <phoneticPr fontId="1"/>
  </si>
  <si>
    <t>土木・水道・ガス-複数基準2</t>
    <rPh sb="0" eb="2">
      <t>ドボク</t>
    </rPh>
    <rPh sb="3" eb="5">
      <t>スイドウ</t>
    </rPh>
    <rPh sb="9" eb="11">
      <t>フクスウ</t>
    </rPh>
    <rPh sb="11" eb="13">
      <t>キジュン</t>
    </rPh>
    <phoneticPr fontId="1"/>
  </si>
  <si>
    <t>土木・水道・ガス-複数基準3</t>
    <rPh sb="0" eb="2">
      <t>ドボク</t>
    </rPh>
    <rPh sb="3" eb="5">
      <t>スイドウ</t>
    </rPh>
    <rPh sb="9" eb="11">
      <t>フクスウ</t>
    </rPh>
    <rPh sb="11" eb="13">
      <t>キジュン</t>
    </rPh>
    <phoneticPr fontId="1"/>
  </si>
  <si>
    <t>土木・水道・ガス-複数基準4</t>
    <rPh sb="0" eb="2">
      <t>ドボク</t>
    </rPh>
    <rPh sb="3" eb="5">
      <t>スイドウ</t>
    </rPh>
    <rPh sb="9" eb="11">
      <t>フクスウ</t>
    </rPh>
    <rPh sb="11" eb="13">
      <t>キジュン</t>
    </rPh>
    <phoneticPr fontId="1"/>
  </si>
  <si>
    <t>土木・水道・ガス-複数基準5</t>
    <rPh sb="0" eb="2">
      <t>ドボク</t>
    </rPh>
    <rPh sb="3" eb="5">
      <t>スイドウ</t>
    </rPh>
    <rPh sb="9" eb="11">
      <t>フクスウ</t>
    </rPh>
    <rPh sb="11" eb="13">
      <t>キジュン</t>
    </rPh>
    <phoneticPr fontId="1"/>
  </si>
  <si>
    <t>土木・水道・ガス-複数基準6</t>
    <rPh sb="0" eb="2">
      <t>ドボク</t>
    </rPh>
    <rPh sb="3" eb="5">
      <t>スイドウ</t>
    </rPh>
    <rPh sb="9" eb="11">
      <t>フクスウ</t>
    </rPh>
    <rPh sb="11" eb="13">
      <t>キジュン</t>
    </rPh>
    <phoneticPr fontId="1"/>
  </si>
  <si>
    <t>土木・水道・ガス-複数基準7</t>
    <rPh sb="0" eb="2">
      <t>ドボク</t>
    </rPh>
    <rPh sb="3" eb="5">
      <t>スイドウ</t>
    </rPh>
    <rPh sb="9" eb="11">
      <t>フクスウ</t>
    </rPh>
    <rPh sb="11" eb="13">
      <t>キジュン</t>
    </rPh>
    <phoneticPr fontId="1"/>
  </si>
  <si>
    <t>土木・水道・ガス-複数基準8</t>
    <rPh sb="0" eb="2">
      <t>ドボク</t>
    </rPh>
    <rPh sb="3" eb="5">
      <t>スイドウ</t>
    </rPh>
    <rPh sb="9" eb="11">
      <t>フクスウ</t>
    </rPh>
    <rPh sb="11" eb="13">
      <t>キジュン</t>
    </rPh>
    <phoneticPr fontId="1"/>
  </si>
  <si>
    <t>土木・水道・ガス-複数基準9</t>
    <rPh sb="0" eb="2">
      <t>ドボク</t>
    </rPh>
    <rPh sb="3" eb="5">
      <t>スイドウ</t>
    </rPh>
    <rPh sb="9" eb="11">
      <t>フクスウ</t>
    </rPh>
    <rPh sb="11" eb="13">
      <t>キジュン</t>
    </rPh>
    <phoneticPr fontId="1"/>
  </si>
  <si>
    <t>福井市電子納品ガイドライン（案）【工事編】</t>
    <rPh sb="0" eb="3">
      <t>フクイシ</t>
    </rPh>
    <rPh sb="3" eb="5">
      <t>デンシ</t>
    </rPh>
    <rPh sb="5" eb="7">
      <t>ノウヒン</t>
    </rPh>
    <rPh sb="14" eb="15">
      <t>アン</t>
    </rPh>
    <rPh sb="17" eb="19">
      <t>コウジ</t>
    </rPh>
    <rPh sb="19" eb="20">
      <t>ヘン</t>
    </rPh>
    <phoneticPr fontId="1"/>
  </si>
  <si>
    <t>H26.04</t>
    <phoneticPr fontId="1"/>
  </si>
  <si>
    <t>H20.05</t>
    <phoneticPr fontId="1"/>
  </si>
  <si>
    <t>H16.06</t>
    <phoneticPr fontId="1"/>
  </si>
  <si>
    <t>H22.09</t>
    <phoneticPr fontId="1"/>
  </si>
  <si>
    <t>H20.05</t>
    <phoneticPr fontId="1"/>
  </si>
  <si>
    <t>H18.01</t>
    <phoneticPr fontId="1"/>
  </si>
  <si>
    <t>H20.12</t>
    <phoneticPr fontId="1"/>
  </si>
  <si>
    <t>H16.06</t>
    <phoneticPr fontId="1"/>
  </si>
  <si>
    <t>H18.03</t>
    <phoneticPr fontId="1"/>
  </si>
  <si>
    <t>H18.03</t>
    <phoneticPr fontId="1"/>
  </si>
  <si>
    <t>農林土木-土木1</t>
    <rPh sb="0" eb="2">
      <t>ノウリン</t>
    </rPh>
    <rPh sb="2" eb="4">
      <t>ドボク</t>
    </rPh>
    <rPh sb="5" eb="7">
      <t>ドボク</t>
    </rPh>
    <phoneticPr fontId="1"/>
  </si>
  <si>
    <t>農林土木-土木2</t>
    <rPh sb="0" eb="2">
      <t>ノウリン</t>
    </rPh>
    <rPh sb="2" eb="4">
      <t>ドボク</t>
    </rPh>
    <rPh sb="5" eb="7">
      <t>ドボク</t>
    </rPh>
    <phoneticPr fontId="1"/>
  </si>
  <si>
    <t>農林土木-土木3</t>
    <rPh sb="0" eb="2">
      <t>ノウリン</t>
    </rPh>
    <rPh sb="2" eb="4">
      <t>ドボク</t>
    </rPh>
    <rPh sb="5" eb="7">
      <t>ドボク</t>
    </rPh>
    <phoneticPr fontId="1"/>
  </si>
  <si>
    <t>農林土木-土木4</t>
    <rPh sb="0" eb="2">
      <t>ノウリン</t>
    </rPh>
    <rPh sb="2" eb="4">
      <t>ドボク</t>
    </rPh>
    <rPh sb="5" eb="7">
      <t>ドボク</t>
    </rPh>
    <phoneticPr fontId="1"/>
  </si>
  <si>
    <t>農林土木-電気1</t>
    <rPh sb="0" eb="2">
      <t>ノウリン</t>
    </rPh>
    <rPh sb="2" eb="4">
      <t>ドボク</t>
    </rPh>
    <rPh sb="5" eb="7">
      <t>デンキ</t>
    </rPh>
    <phoneticPr fontId="1"/>
  </si>
  <si>
    <t>農林土木-電気2</t>
    <rPh sb="0" eb="2">
      <t>ノウリン</t>
    </rPh>
    <rPh sb="2" eb="4">
      <t>ドボク</t>
    </rPh>
    <rPh sb="5" eb="7">
      <t>デンキ</t>
    </rPh>
    <phoneticPr fontId="1"/>
  </si>
  <si>
    <t>農林土木-電気3</t>
    <rPh sb="0" eb="2">
      <t>ノウリン</t>
    </rPh>
    <rPh sb="2" eb="4">
      <t>ドボク</t>
    </rPh>
    <rPh sb="5" eb="7">
      <t>デンキ</t>
    </rPh>
    <phoneticPr fontId="1"/>
  </si>
  <si>
    <t>農林土木-電気4</t>
    <rPh sb="0" eb="2">
      <t>ノウリン</t>
    </rPh>
    <rPh sb="2" eb="4">
      <t>ドボク</t>
    </rPh>
    <rPh sb="5" eb="7">
      <t>デンキ</t>
    </rPh>
    <phoneticPr fontId="1"/>
  </si>
  <si>
    <t>要領参照元</t>
    <rPh sb="0" eb="2">
      <t>ヨウリョウ</t>
    </rPh>
    <rPh sb="2" eb="4">
      <t>サンショウ</t>
    </rPh>
    <rPh sb="4" eb="5">
      <t>モト</t>
    </rPh>
    <phoneticPr fontId="1"/>
  </si>
  <si>
    <t>農林土木-機械1</t>
    <rPh sb="0" eb="2">
      <t>ノウリン</t>
    </rPh>
    <rPh sb="2" eb="4">
      <t>ドボク</t>
    </rPh>
    <rPh sb="5" eb="7">
      <t>キカイ</t>
    </rPh>
    <phoneticPr fontId="1"/>
  </si>
  <si>
    <t>農林土木-機械2</t>
    <rPh sb="0" eb="2">
      <t>ノウリン</t>
    </rPh>
    <rPh sb="2" eb="4">
      <t>ドボク</t>
    </rPh>
    <rPh sb="5" eb="7">
      <t>キカイ</t>
    </rPh>
    <phoneticPr fontId="1"/>
  </si>
  <si>
    <t>農林土木-機械3</t>
    <rPh sb="0" eb="2">
      <t>ノウリン</t>
    </rPh>
    <rPh sb="2" eb="4">
      <t>ドボク</t>
    </rPh>
    <rPh sb="5" eb="7">
      <t>キカイ</t>
    </rPh>
    <phoneticPr fontId="1"/>
  </si>
  <si>
    <t>農林土木-機械4</t>
    <rPh sb="0" eb="2">
      <t>ノウリン</t>
    </rPh>
    <rPh sb="2" eb="4">
      <t>ドボク</t>
    </rPh>
    <rPh sb="5" eb="7">
      <t>キカイ</t>
    </rPh>
    <phoneticPr fontId="1"/>
  </si>
  <si>
    <t>農林土木-機械5</t>
    <rPh sb="0" eb="2">
      <t>ノウリン</t>
    </rPh>
    <rPh sb="2" eb="4">
      <t>ドボク</t>
    </rPh>
    <rPh sb="5" eb="7">
      <t>キカイ</t>
    </rPh>
    <phoneticPr fontId="1"/>
  </si>
  <si>
    <t>農林土木-複数基準1</t>
    <rPh sb="0" eb="2">
      <t>ノウリン</t>
    </rPh>
    <rPh sb="2" eb="4">
      <t>ドボク</t>
    </rPh>
    <rPh sb="5" eb="7">
      <t>フクスウ</t>
    </rPh>
    <rPh sb="7" eb="9">
      <t>キジュン</t>
    </rPh>
    <phoneticPr fontId="1"/>
  </si>
  <si>
    <t>農林土木-複数基準2</t>
    <rPh sb="0" eb="2">
      <t>ノウリン</t>
    </rPh>
    <rPh sb="2" eb="4">
      <t>ドボク</t>
    </rPh>
    <rPh sb="5" eb="7">
      <t>フクスウ</t>
    </rPh>
    <rPh sb="7" eb="9">
      <t>キジュン</t>
    </rPh>
    <phoneticPr fontId="1"/>
  </si>
  <si>
    <t>農林土木-複数基準3</t>
    <rPh sb="0" eb="2">
      <t>ノウリン</t>
    </rPh>
    <rPh sb="2" eb="4">
      <t>ドボク</t>
    </rPh>
    <rPh sb="5" eb="7">
      <t>フクスウ</t>
    </rPh>
    <rPh sb="7" eb="9">
      <t>キジュン</t>
    </rPh>
    <phoneticPr fontId="1"/>
  </si>
  <si>
    <t>農林土木-複数基準4</t>
    <rPh sb="0" eb="2">
      <t>ノウリン</t>
    </rPh>
    <rPh sb="2" eb="4">
      <t>ドボク</t>
    </rPh>
    <rPh sb="5" eb="7">
      <t>フクスウ</t>
    </rPh>
    <rPh sb="7" eb="9">
      <t>キジュン</t>
    </rPh>
    <phoneticPr fontId="1"/>
  </si>
  <si>
    <t>農林土木-複数基準5</t>
    <rPh sb="0" eb="2">
      <t>ノウリン</t>
    </rPh>
    <rPh sb="2" eb="4">
      <t>ドボク</t>
    </rPh>
    <rPh sb="5" eb="7">
      <t>フクスウ</t>
    </rPh>
    <rPh sb="7" eb="9">
      <t>キジュン</t>
    </rPh>
    <phoneticPr fontId="1"/>
  </si>
  <si>
    <t>農林土木-複数基準6</t>
    <rPh sb="0" eb="2">
      <t>ノウリン</t>
    </rPh>
    <rPh sb="2" eb="4">
      <t>ドボク</t>
    </rPh>
    <rPh sb="5" eb="7">
      <t>フクスウ</t>
    </rPh>
    <rPh sb="7" eb="9">
      <t>キジュン</t>
    </rPh>
    <phoneticPr fontId="1"/>
  </si>
  <si>
    <t>農林土木-複数基準7</t>
    <rPh sb="0" eb="2">
      <t>ノウリン</t>
    </rPh>
    <rPh sb="2" eb="4">
      <t>ドボク</t>
    </rPh>
    <rPh sb="5" eb="7">
      <t>フクスウ</t>
    </rPh>
    <rPh sb="7" eb="9">
      <t>キジュン</t>
    </rPh>
    <phoneticPr fontId="1"/>
  </si>
  <si>
    <t>農林土木-複数基準8</t>
    <rPh sb="0" eb="2">
      <t>ノウリン</t>
    </rPh>
    <rPh sb="2" eb="4">
      <t>ドボク</t>
    </rPh>
    <rPh sb="5" eb="7">
      <t>フクスウ</t>
    </rPh>
    <rPh sb="7" eb="9">
      <t>キジュン</t>
    </rPh>
    <phoneticPr fontId="1"/>
  </si>
  <si>
    <t>農林土木-複数基準9</t>
    <rPh sb="0" eb="2">
      <t>ノウリン</t>
    </rPh>
    <rPh sb="2" eb="4">
      <t>ドボク</t>
    </rPh>
    <rPh sb="5" eb="7">
      <t>フクスウ</t>
    </rPh>
    <rPh sb="7" eb="9">
      <t>キジュン</t>
    </rPh>
    <phoneticPr fontId="1"/>
  </si>
  <si>
    <t>H17.04</t>
    <phoneticPr fontId="1"/>
  </si>
  <si>
    <t>H17.04</t>
    <phoneticPr fontId="1"/>
  </si>
  <si>
    <t>H23.03</t>
    <phoneticPr fontId="1"/>
  </si>
  <si>
    <t>H17.04</t>
    <phoneticPr fontId="1"/>
  </si>
  <si>
    <t>H19.04</t>
    <phoneticPr fontId="1"/>
  </si>
  <si>
    <t>H19.04</t>
    <phoneticPr fontId="1"/>
  </si>
  <si>
    <t>営繕工事電子納品要領</t>
    <phoneticPr fontId="1"/>
  </si>
  <si>
    <t>営繕工事写真撮影要領</t>
    <phoneticPr fontId="1"/>
  </si>
  <si>
    <t>H24年版</t>
    <rPh sb="3" eb="5">
      <t>ネンバン</t>
    </rPh>
    <phoneticPr fontId="1"/>
  </si>
  <si>
    <t>H14年版</t>
    <rPh sb="3" eb="5">
      <t>ネンバン</t>
    </rPh>
    <phoneticPr fontId="1"/>
  </si>
  <si>
    <t>官庁営繕-H24年版1</t>
    <rPh sb="0" eb="2">
      <t>カンチョウ</t>
    </rPh>
    <rPh sb="2" eb="4">
      <t>エイゼン</t>
    </rPh>
    <rPh sb="8" eb="10">
      <t>ネンバン</t>
    </rPh>
    <phoneticPr fontId="1"/>
  </si>
  <si>
    <t>官庁営繕-H24年版2</t>
    <rPh sb="0" eb="2">
      <t>カンチョウ</t>
    </rPh>
    <rPh sb="2" eb="4">
      <t>エイゼン</t>
    </rPh>
    <rPh sb="8" eb="10">
      <t>ネンバン</t>
    </rPh>
    <phoneticPr fontId="1"/>
  </si>
  <si>
    <t>営繕工事電子納品要領（案）</t>
    <phoneticPr fontId="1"/>
  </si>
  <si>
    <t>官庁営繕-H14年版1</t>
    <rPh sb="0" eb="2">
      <t>カンチョウ</t>
    </rPh>
    <rPh sb="2" eb="4">
      <t>エイゼン</t>
    </rPh>
    <rPh sb="8" eb="10">
      <t>ネンバン</t>
    </rPh>
    <phoneticPr fontId="1"/>
  </si>
  <si>
    <t>官庁営繕-H14年版2</t>
    <rPh sb="0" eb="2">
      <t>カンチョウ</t>
    </rPh>
    <rPh sb="2" eb="4">
      <t>エイゼン</t>
    </rPh>
    <rPh sb="8" eb="10">
      <t>ネンバン</t>
    </rPh>
    <phoneticPr fontId="1"/>
  </si>
  <si>
    <t>官庁営繕-H14年版3</t>
    <rPh sb="0" eb="2">
      <t>カンチョウ</t>
    </rPh>
    <rPh sb="2" eb="4">
      <t>エイゼン</t>
    </rPh>
    <rPh sb="8" eb="10">
      <t>ネンバン</t>
    </rPh>
    <phoneticPr fontId="1"/>
  </si>
  <si>
    <t>H24.03</t>
    <phoneticPr fontId="1"/>
  </si>
  <si>
    <t>H24.03</t>
    <phoneticPr fontId="1"/>
  </si>
  <si>
    <t>建築CAD図面作成要領（案）</t>
    <phoneticPr fontId="1"/>
  </si>
  <si>
    <t>H14.11</t>
    <phoneticPr fontId="1"/>
  </si>
  <si>
    <t>H14.11</t>
    <phoneticPr fontId="1"/>
  </si>
  <si>
    <t>工事写真の撮り方（建築編・建築設備編）</t>
    <rPh sb="13" eb="15">
      <t>ケンチク</t>
    </rPh>
    <rPh sb="15" eb="17">
      <t>セツビ</t>
    </rPh>
    <rPh sb="17" eb="18">
      <t>ヘン</t>
    </rPh>
    <phoneticPr fontId="1"/>
  </si>
  <si>
    <t>改定3版</t>
    <rPh sb="0" eb="2">
      <t>カイテイ</t>
    </rPh>
    <rPh sb="3" eb="4">
      <t>ハン</t>
    </rPh>
    <phoneticPr fontId="1"/>
  </si>
  <si>
    <t>改定2版</t>
    <rPh sb="0" eb="2">
      <t>カイテイ</t>
    </rPh>
    <rPh sb="3" eb="4">
      <t>ハン</t>
    </rPh>
    <phoneticPr fontId="1"/>
  </si>
  <si>
    <t>選択してください</t>
    <rPh sb="0" eb="2">
      <t>センタク</t>
    </rPh>
    <phoneticPr fontId="1"/>
  </si>
  <si>
    <t>←選択してください</t>
    <rPh sb="1" eb="3">
      <t>センタク</t>
    </rPh>
    <phoneticPr fontId="1"/>
  </si>
  <si>
    <t>《ガイドライン 表1-1に示す要領等から変更した理由》</t>
    <rPh sb="8" eb="9">
      <t>ヒョウ</t>
    </rPh>
    <rPh sb="13" eb="14">
      <t>シメ</t>
    </rPh>
    <rPh sb="15" eb="17">
      <t>ヨウリョウ</t>
    </rPh>
    <rPh sb="17" eb="18">
      <t>トウ</t>
    </rPh>
    <rPh sb="20" eb="22">
      <t>ヘンコウ</t>
    </rPh>
    <rPh sb="24" eb="26">
      <t>リユウ</t>
    </rPh>
    <phoneticPr fontId="1"/>
  </si>
  <si>
    <t>受注者了解</t>
    <rPh sb="0" eb="3">
      <t>ジュチュウシャ</t>
    </rPh>
    <rPh sb="3" eb="5">
      <t>リョウカイ</t>
    </rPh>
    <phoneticPr fontId="1"/>
  </si>
  <si>
    <t>電子納品を行うデータについては、通常利用しているメディアとは異なるメディアに定期的にバックアップを行うこと。</t>
    <phoneticPr fontId="1"/>
  </si>
  <si>
    <t>パソコンにはウイルス対策ソフトを常駐（常に起動）させ、常にウイルス定義ファイルが最新となるよう保つこと。</t>
    <rPh sb="10" eb="12">
      <t>タイサク</t>
    </rPh>
    <rPh sb="16" eb="18">
      <t>ジョウチュウ</t>
    </rPh>
    <rPh sb="19" eb="20">
      <t>ツネ</t>
    </rPh>
    <rPh sb="21" eb="23">
      <t>キドウ</t>
    </rPh>
    <rPh sb="27" eb="28">
      <t>ツネ</t>
    </rPh>
    <rPh sb="33" eb="35">
      <t>テイギ</t>
    </rPh>
    <rPh sb="40" eb="42">
      <t>サイシン</t>
    </rPh>
    <rPh sb="47" eb="48">
      <t>タモ</t>
    </rPh>
    <phoneticPr fontId="1"/>
  </si>
  <si>
    <t>最低午前１回及び午後１回は受信メッセージの有無を確認し、メールを受信した際には速やかに対応すること。</t>
    <rPh sb="0" eb="2">
      <t>サイテイ</t>
    </rPh>
    <rPh sb="2" eb="4">
      <t>ゴゼン</t>
    </rPh>
    <rPh sb="5" eb="6">
      <t>カイ</t>
    </rPh>
    <rPh sb="6" eb="7">
      <t>オヨ</t>
    </rPh>
    <rPh sb="8" eb="10">
      <t>ゴゴ</t>
    </rPh>
    <rPh sb="11" eb="12">
      <t>カイ</t>
    </rPh>
    <rPh sb="13" eb="15">
      <t>ジュシン</t>
    </rPh>
    <rPh sb="21" eb="23">
      <t>ウム</t>
    </rPh>
    <rPh sb="24" eb="26">
      <t>カクニン</t>
    </rPh>
    <rPh sb="32" eb="34">
      <t>ジュシン</t>
    </rPh>
    <rPh sb="36" eb="37">
      <t>サイ</t>
    </rPh>
    <rPh sb="39" eb="40">
      <t>スミ</t>
    </rPh>
    <rPh sb="43" eb="45">
      <t>タイオウ</t>
    </rPh>
    <phoneticPr fontId="1"/>
  </si>
  <si>
    <t>工事写真</t>
    <rPh sb="0" eb="2">
      <t>コウジ</t>
    </rPh>
    <rPh sb="2" eb="4">
      <t>シャシン</t>
    </rPh>
    <phoneticPr fontId="1"/>
  </si>
  <si>
    <t>jpg</t>
    <phoneticPr fontId="1"/>
  </si>
  <si>
    <t>発注者了解</t>
    <rPh sb="0" eb="3">
      <t>ハッチュウシャ</t>
    </rPh>
    <rPh sb="3" eb="5">
      <t>リョウカイ</t>
    </rPh>
    <phoneticPr fontId="1"/>
  </si>
  <si>
    <t>日/1回以上</t>
    <rPh sb="0" eb="1">
      <t>ヒ</t>
    </rPh>
    <rPh sb="3" eb="4">
      <t>カイ</t>
    </rPh>
    <rPh sb="4" eb="6">
      <t>イジョウ</t>
    </rPh>
    <phoneticPr fontId="1"/>
  </si>
  <si>
    <t>納品対象項目</t>
    <rPh sb="0" eb="2">
      <t>ノウヒン</t>
    </rPh>
    <rPh sb="2" eb="4">
      <t>タイショウ</t>
    </rPh>
    <rPh sb="4" eb="6">
      <t>コウモク</t>
    </rPh>
    <phoneticPr fontId="1"/>
  </si>
  <si>
    <t>納品形態</t>
    <rPh sb="0" eb="2">
      <t>ノウヒン</t>
    </rPh>
    <rPh sb="2" eb="4">
      <t>ケイタイ</t>
    </rPh>
    <phoneticPr fontId="1"/>
  </si>
  <si>
    <t>工事情報管理ファイル</t>
    <rPh sb="0" eb="2">
      <t>コウジ</t>
    </rPh>
    <rPh sb="2" eb="4">
      <t>ジョウホウ</t>
    </rPh>
    <rPh sb="4" eb="6">
      <t>カンリ</t>
    </rPh>
    <phoneticPr fontId="1"/>
  </si>
  <si>
    <t>図面管理ファイル</t>
    <rPh sb="0" eb="2">
      <t>ズメン</t>
    </rPh>
    <rPh sb="2" eb="4">
      <t>カンリ</t>
    </rPh>
    <phoneticPr fontId="1"/>
  </si>
  <si>
    <t>完成図ファイル</t>
    <rPh sb="0" eb="2">
      <t>カンセイ</t>
    </rPh>
    <rPh sb="2" eb="3">
      <t>ズ</t>
    </rPh>
    <phoneticPr fontId="1"/>
  </si>
  <si>
    <t>打合せ簿管理ファイル</t>
    <rPh sb="0" eb="2">
      <t>ウチアワ</t>
    </rPh>
    <rPh sb="3" eb="4">
      <t>ボ</t>
    </rPh>
    <rPh sb="4" eb="6">
      <t>カンリ</t>
    </rPh>
    <phoneticPr fontId="1"/>
  </si>
  <si>
    <t>工事打合せ簿</t>
    <rPh sb="0" eb="2">
      <t>コウジ</t>
    </rPh>
    <rPh sb="2" eb="4">
      <t>ウチアワ</t>
    </rPh>
    <rPh sb="5" eb="6">
      <t>ボ</t>
    </rPh>
    <phoneticPr fontId="1"/>
  </si>
  <si>
    <t>その他の書類</t>
    <rPh sb="2" eb="3">
      <t>タ</t>
    </rPh>
    <rPh sb="4" eb="6">
      <t>ショルイ</t>
    </rPh>
    <phoneticPr fontId="1"/>
  </si>
  <si>
    <t>□Word</t>
  </si>
  <si>
    <t>□Excel</t>
    <phoneticPr fontId="1"/>
  </si>
  <si>
    <t>電子</t>
    <rPh sb="0" eb="2">
      <t>デンシ</t>
    </rPh>
    <phoneticPr fontId="1"/>
  </si>
  <si>
    <t>紙</t>
    <rPh sb="0" eb="1">
      <t>カミ</t>
    </rPh>
    <phoneticPr fontId="1"/>
  </si>
  <si>
    <t>無し</t>
    <rPh sb="0" eb="1">
      <t>ナ</t>
    </rPh>
    <phoneticPr fontId="1"/>
  </si>
  <si>
    <t>XML形式</t>
    <rPh sb="3" eb="5">
      <t>ケイシキ</t>
    </rPh>
    <phoneticPr fontId="1"/>
  </si>
  <si>
    <t>SXF（sfc）</t>
    <phoneticPr fontId="1"/>
  </si>
  <si>
    <t>完成図オリジナルファイル</t>
    <rPh sb="0" eb="2">
      <t>カンセイ</t>
    </rPh>
    <rPh sb="2" eb="3">
      <t>ズ</t>
    </rPh>
    <phoneticPr fontId="1"/>
  </si>
  <si>
    <t>協議による</t>
    <rPh sb="0" eb="2">
      <t>キョウギ</t>
    </rPh>
    <phoneticPr fontId="1"/>
  </si>
  <si>
    <t>検査時</t>
    <rPh sb="0" eb="2">
      <t>ケンサ</t>
    </rPh>
    <rPh sb="2" eb="3">
      <t>ジ</t>
    </rPh>
    <phoneticPr fontId="1"/>
  </si>
  <si>
    <t>原則求めない</t>
    <rPh sb="0" eb="2">
      <t>ゲンソク</t>
    </rPh>
    <rPh sb="2" eb="3">
      <t>モト</t>
    </rPh>
    <phoneticPr fontId="1"/>
  </si>
  <si>
    <t>□その他</t>
  </si>
  <si>
    <t>打合せ簿フォルダ＜MEET＞</t>
    <rPh sb="0" eb="2">
      <t>ウチアワ</t>
    </rPh>
    <rPh sb="3" eb="4">
      <t>ボ</t>
    </rPh>
    <phoneticPr fontId="1"/>
  </si>
  <si>
    <t>完成図フォルダ＜DRAWINGF＞</t>
    <rPh sb="0" eb="2">
      <t>カンセイ</t>
    </rPh>
    <rPh sb="2" eb="3">
      <t>ズ</t>
    </rPh>
    <phoneticPr fontId="1"/>
  </si>
  <si>
    <t>施工計画書フォルダ＜PLAN＞</t>
    <rPh sb="0" eb="2">
      <t>セコウ</t>
    </rPh>
    <rPh sb="2" eb="5">
      <t>ケイカクショ</t>
    </rPh>
    <phoneticPr fontId="1"/>
  </si>
  <si>
    <t>施工計画書管理ファイル</t>
    <rPh sb="0" eb="2">
      <t>セコウ</t>
    </rPh>
    <rPh sb="2" eb="5">
      <t>ケイカクショ</t>
    </rPh>
    <rPh sb="5" eb="7">
      <t>カンリ</t>
    </rPh>
    <phoneticPr fontId="1"/>
  </si>
  <si>
    <t>施工計画書および施工要領書</t>
    <rPh sb="0" eb="2">
      <t>セコウ</t>
    </rPh>
    <rPh sb="2" eb="4">
      <t>ケイカク</t>
    </rPh>
    <rPh sb="4" eb="5">
      <t>ショ</t>
    </rPh>
    <rPh sb="8" eb="10">
      <t>セコウ</t>
    </rPh>
    <rPh sb="10" eb="12">
      <t>ヨウリョウ</t>
    </rPh>
    <rPh sb="12" eb="13">
      <t>ショ</t>
    </rPh>
    <phoneticPr fontId="1"/>
  </si>
  <si>
    <t>安全訓練等実施計画書</t>
    <rPh sb="0" eb="2">
      <t>アンゼン</t>
    </rPh>
    <rPh sb="2" eb="5">
      <t>クンレントウ</t>
    </rPh>
    <rPh sb="5" eb="7">
      <t>ジッシ</t>
    </rPh>
    <rPh sb="7" eb="9">
      <t>ケイカク</t>
    </rPh>
    <rPh sb="9" eb="10">
      <t>ショ</t>
    </rPh>
    <phoneticPr fontId="1"/>
  </si>
  <si>
    <t>写真フォルダ＜PHOTO＞</t>
    <rPh sb="0" eb="2">
      <t>シャシン</t>
    </rPh>
    <phoneticPr fontId="1"/>
  </si>
  <si>
    <t>写真管理ファイル</t>
    <rPh sb="0" eb="2">
      <t>シャシン</t>
    </rPh>
    <rPh sb="2" eb="4">
      <t>カンリ</t>
    </rPh>
    <phoneticPr fontId="1"/>
  </si>
  <si>
    <t>完成図オリジナルファイルフォルダ＜OTHRS＞</t>
    <rPh sb="0" eb="2">
      <t>カンセイ</t>
    </rPh>
    <rPh sb="2" eb="3">
      <t>ズ</t>
    </rPh>
    <phoneticPr fontId="1"/>
  </si>
  <si>
    <t>打合せ簿オリジナルファイルフォルダ＜ORG＞</t>
    <rPh sb="0" eb="2">
      <t>ウチアワ</t>
    </rPh>
    <rPh sb="3" eb="4">
      <t>ボ</t>
    </rPh>
    <phoneticPr fontId="1"/>
  </si>
  <si>
    <t>施工計画書オリジナルファイルフォルダ＜ORG＞</t>
    <rPh sb="0" eb="2">
      <t>セコウ</t>
    </rPh>
    <rPh sb="2" eb="5">
      <t>ケイカクショ</t>
    </rPh>
    <phoneticPr fontId="1"/>
  </si>
  <si>
    <t>写真フォルダ＜PIC＞</t>
    <rPh sb="0" eb="2">
      <t>シャシン</t>
    </rPh>
    <phoneticPr fontId="1"/>
  </si>
  <si>
    <t>参考図フォルダ＜DRA＞</t>
    <rPh sb="0" eb="2">
      <t>サンコウ</t>
    </rPh>
    <rPh sb="2" eb="3">
      <t>ズ</t>
    </rPh>
    <phoneticPr fontId="1"/>
  </si>
  <si>
    <t>写真ファイル</t>
    <rPh sb="0" eb="2">
      <t>シャシン</t>
    </rPh>
    <phoneticPr fontId="1"/>
  </si>
  <si>
    <t>JPEG形式</t>
    <rPh sb="4" eb="6">
      <t>ケイシキ</t>
    </rPh>
    <phoneticPr fontId="1"/>
  </si>
  <si>
    <t>参考図ファイル</t>
    <rPh sb="0" eb="2">
      <t>サンコウ</t>
    </rPh>
    <rPh sb="2" eb="3">
      <t>ズ</t>
    </rPh>
    <phoneticPr fontId="1"/>
  </si>
  <si>
    <t>□JPEG形式</t>
  </si>
  <si>
    <t>□TIFF形式</t>
  </si>
  <si>
    <t>現場検査のため、紙成果（プリントアウト）を求めることもある。</t>
    <rPh sb="0" eb="2">
      <t>ゲンバ</t>
    </rPh>
    <rPh sb="2" eb="4">
      <t>ケンサ</t>
    </rPh>
    <rPh sb="8" eb="9">
      <t>カミ</t>
    </rPh>
    <rPh sb="9" eb="11">
      <t>セイカ</t>
    </rPh>
    <rPh sb="21" eb="22">
      <t>モト</t>
    </rPh>
    <phoneticPr fontId="1"/>
  </si>
  <si>
    <t>地質データフォルダ＜BORING＞</t>
    <rPh sb="0" eb="2">
      <t>チシツ</t>
    </rPh>
    <phoneticPr fontId="1"/>
  </si>
  <si>
    <t>地質情報管理ファイル</t>
    <rPh sb="0" eb="2">
      <t>チシツ</t>
    </rPh>
    <rPh sb="2" eb="4">
      <t>ジョウホウ</t>
    </rPh>
    <rPh sb="4" eb="6">
      <t>カンリ</t>
    </rPh>
    <phoneticPr fontId="1"/>
  </si>
  <si>
    <t>ボーリング交換用データサブフォルダ＜DATA＞</t>
    <rPh sb="5" eb="8">
      <t>コウカンヨウ</t>
    </rPh>
    <phoneticPr fontId="1"/>
  </si>
  <si>
    <t>ボーリング交換用データ</t>
    <rPh sb="5" eb="8">
      <t>コウカンヨウ</t>
    </rPh>
    <phoneticPr fontId="1"/>
  </si>
  <si>
    <t>電子柱状図サブフォルダ＜LOG＞</t>
    <rPh sb="0" eb="2">
      <t>デンシ</t>
    </rPh>
    <rPh sb="2" eb="5">
      <t>チュウジョウズ</t>
    </rPh>
    <phoneticPr fontId="1"/>
  </si>
  <si>
    <t>PDF形式</t>
    <rPh sb="3" eb="5">
      <t>ケイシキ</t>
    </rPh>
    <phoneticPr fontId="1"/>
  </si>
  <si>
    <t>電子簡略柱状図サブフォルダ＜DRA＞</t>
    <rPh sb="0" eb="2">
      <t>デンシ</t>
    </rPh>
    <rPh sb="2" eb="4">
      <t>カンリャク</t>
    </rPh>
    <rPh sb="4" eb="7">
      <t>チュウジョウズ</t>
    </rPh>
    <phoneticPr fontId="1"/>
  </si>
  <si>
    <t>コア写真サブフォルダ＜PIC＞</t>
    <rPh sb="2" eb="4">
      <t>シャシン</t>
    </rPh>
    <phoneticPr fontId="1"/>
  </si>
  <si>
    <t>コア写真管理ファイル</t>
    <rPh sb="2" eb="4">
      <t>シャシン</t>
    </rPh>
    <rPh sb="4" eb="6">
      <t>カンリ</t>
    </rPh>
    <phoneticPr fontId="1"/>
  </si>
  <si>
    <t>デジタルコア写真</t>
    <rPh sb="6" eb="8">
      <t>シャシン</t>
    </rPh>
    <phoneticPr fontId="1"/>
  </si>
  <si>
    <t>デジタルコア写真整理結果</t>
    <rPh sb="6" eb="8">
      <t>シャシン</t>
    </rPh>
    <rPh sb="8" eb="10">
      <t>セイリ</t>
    </rPh>
    <rPh sb="10" eb="12">
      <t>ケッカ</t>
    </rPh>
    <phoneticPr fontId="1"/>
  </si>
  <si>
    <t>土質試験及び地盤調査管理ファイル</t>
    <rPh sb="10" eb="12">
      <t>カンリ</t>
    </rPh>
    <phoneticPr fontId="1"/>
  </si>
  <si>
    <t>電子土質試験結果一覧表</t>
    <rPh sb="0" eb="2">
      <t>デンシ</t>
    </rPh>
    <rPh sb="2" eb="4">
      <t>ドシツ</t>
    </rPh>
    <rPh sb="4" eb="6">
      <t>シケン</t>
    </rPh>
    <rPh sb="6" eb="8">
      <t>ケッカ</t>
    </rPh>
    <rPh sb="8" eb="10">
      <t>イチラン</t>
    </rPh>
    <rPh sb="10" eb="11">
      <t>ヒョウ</t>
    </rPh>
    <phoneticPr fontId="1"/>
  </si>
  <si>
    <t>ＰＤＦ形式</t>
    <rPh sb="3" eb="5">
      <t>ケイシキ</t>
    </rPh>
    <phoneticPr fontId="1"/>
  </si>
  <si>
    <t>土質試験結果一覧表データ</t>
    <rPh sb="0" eb="2">
      <t>ドシツ</t>
    </rPh>
    <rPh sb="2" eb="4">
      <t>シケン</t>
    </rPh>
    <rPh sb="4" eb="6">
      <t>ケッカ</t>
    </rPh>
    <rPh sb="6" eb="8">
      <t>イチラン</t>
    </rPh>
    <rPh sb="8" eb="9">
      <t>ヒョウ</t>
    </rPh>
    <phoneticPr fontId="1"/>
  </si>
  <si>
    <t>電子データシート</t>
    <rPh sb="0" eb="2">
      <t>デンシ</t>
    </rPh>
    <phoneticPr fontId="1"/>
  </si>
  <si>
    <t>データシート交換用データ</t>
    <rPh sb="6" eb="9">
      <t>コウカンヨウ</t>
    </rPh>
    <phoneticPr fontId="1"/>
  </si>
  <si>
    <t>デジタル試料供試体写真</t>
    <rPh sb="4" eb="6">
      <t>シリョウ</t>
    </rPh>
    <rPh sb="6" eb="7">
      <t>キョウ</t>
    </rPh>
    <rPh sb="9" eb="11">
      <t>シャシン</t>
    </rPh>
    <phoneticPr fontId="1"/>
  </si>
  <si>
    <t>その他管理ファイル</t>
    <rPh sb="2" eb="3">
      <t>タ</t>
    </rPh>
    <rPh sb="3" eb="5">
      <t>カンリ</t>
    </rPh>
    <phoneticPr fontId="1"/>
  </si>
  <si>
    <t>その他の地質・土質調査成果</t>
    <rPh sb="2" eb="3">
      <t>タ</t>
    </rPh>
    <rPh sb="4" eb="6">
      <t>チシツ</t>
    </rPh>
    <rPh sb="7" eb="9">
      <t>ドシツ</t>
    </rPh>
    <rPh sb="9" eb="11">
      <t>チョウサ</t>
    </rPh>
    <rPh sb="11" eb="13">
      <t>セイカ</t>
    </rPh>
    <phoneticPr fontId="1"/>
  </si>
  <si>
    <t>その他の地質・土質調査成果サブフォルダ＜OTHRS＞</t>
    <rPh sb="2" eb="3">
      <t>タ</t>
    </rPh>
    <rPh sb="4" eb="6">
      <t>チシツ</t>
    </rPh>
    <rPh sb="7" eb="9">
      <t>ドシツ</t>
    </rPh>
    <rPh sb="9" eb="11">
      <t>チョウサ</t>
    </rPh>
    <rPh sb="11" eb="13">
      <t>セイカ</t>
    </rPh>
    <phoneticPr fontId="1"/>
  </si>
  <si>
    <t>土質試験及び地盤調査サブフォルダ＜TEST＞</t>
    <rPh sb="0" eb="2">
      <t>ドシツ</t>
    </rPh>
    <rPh sb="2" eb="4">
      <t>シケン</t>
    </rPh>
    <rPh sb="4" eb="5">
      <t>オヨ</t>
    </rPh>
    <rPh sb="6" eb="8">
      <t>ジバン</t>
    </rPh>
    <rPh sb="8" eb="10">
      <t>チョウサ</t>
    </rPh>
    <phoneticPr fontId="1"/>
  </si>
  <si>
    <t>その他フォルダ＜OTHRS＞</t>
    <rPh sb="2" eb="3">
      <t>タ</t>
    </rPh>
    <phoneticPr fontId="1"/>
  </si>
  <si>
    <t>その他オリジナルファイルフォルダ＜ORGnnn＞</t>
    <rPh sb="2" eb="3">
      <t>タ</t>
    </rPh>
    <phoneticPr fontId="1"/>
  </si>
  <si>
    <t>その他データ</t>
    <rPh sb="2" eb="3">
      <t>タ</t>
    </rPh>
    <phoneticPr fontId="1"/>
  </si>
  <si>
    <t>台帳管理ファイル</t>
    <rPh sb="0" eb="2">
      <t>ダイチョウ</t>
    </rPh>
    <rPh sb="2" eb="4">
      <t>カンリ</t>
    </rPh>
    <phoneticPr fontId="1"/>
  </si>
  <si>
    <t>台帳オリジナルファイルフォルダ＜ORGnnn＞</t>
    <rPh sb="0" eb="2">
      <t>ダイチョウ</t>
    </rPh>
    <phoneticPr fontId="1"/>
  </si>
  <si>
    <t>オリジナルデータ</t>
    <phoneticPr fontId="1"/>
  </si>
  <si>
    <t>工事履行報告書</t>
    <rPh sb="0" eb="2">
      <t>コウジ</t>
    </rPh>
    <rPh sb="2" eb="4">
      <t>リコウ</t>
    </rPh>
    <rPh sb="4" eb="7">
      <t>ホウコクショ</t>
    </rPh>
    <phoneticPr fontId="1"/>
  </si>
  <si>
    <t>段階確認書</t>
    <rPh sb="0" eb="2">
      <t>ダンカイ</t>
    </rPh>
    <rPh sb="2" eb="5">
      <t>カクニンショ</t>
    </rPh>
    <phoneticPr fontId="1"/>
  </si>
  <si>
    <t>品質管理書類等</t>
    <rPh sb="0" eb="2">
      <t>ヒンシツ</t>
    </rPh>
    <rPh sb="2" eb="4">
      <t>カンリ</t>
    </rPh>
    <rPh sb="4" eb="6">
      <t>ショルイ</t>
    </rPh>
    <rPh sb="6" eb="7">
      <t>トウ</t>
    </rPh>
    <phoneticPr fontId="1"/>
  </si>
  <si>
    <t>現場試験報告書類</t>
    <rPh sb="0" eb="2">
      <t>ゲンバ</t>
    </rPh>
    <rPh sb="2" eb="4">
      <t>シケン</t>
    </rPh>
    <rPh sb="4" eb="6">
      <t>ホウコク</t>
    </rPh>
    <rPh sb="6" eb="8">
      <t>ショルイ</t>
    </rPh>
    <phoneticPr fontId="1"/>
  </si>
  <si>
    <t>備考</t>
    <rPh sb="0" eb="2">
      <t>ビコウ</t>
    </rPh>
    <phoneticPr fontId="1"/>
  </si>
  <si>
    <t>設備図書フォルダ＜FACILITY＞【電気通信設備工事】</t>
    <rPh sb="0" eb="2">
      <t>セツビ</t>
    </rPh>
    <rPh sb="2" eb="4">
      <t>トショ</t>
    </rPh>
    <rPh sb="19" eb="21">
      <t>デンキ</t>
    </rPh>
    <rPh sb="21" eb="23">
      <t>ツウシン</t>
    </rPh>
    <rPh sb="23" eb="25">
      <t>セツビ</t>
    </rPh>
    <rPh sb="25" eb="27">
      <t>コウジ</t>
    </rPh>
    <phoneticPr fontId="1"/>
  </si>
  <si>
    <t>設備図書管理ファイル</t>
    <rPh sb="0" eb="2">
      <t>セツビ</t>
    </rPh>
    <rPh sb="2" eb="4">
      <t>トショ</t>
    </rPh>
    <rPh sb="4" eb="6">
      <t>カンリ</t>
    </rPh>
    <phoneticPr fontId="1"/>
  </si>
  <si>
    <t>設備図書オリジナルファイルフォルダ＜ORG＞</t>
    <rPh sb="0" eb="2">
      <t>セツビ</t>
    </rPh>
    <rPh sb="2" eb="4">
      <t>トショ</t>
    </rPh>
    <phoneticPr fontId="1"/>
  </si>
  <si>
    <t>設備図書データ</t>
    <rPh sb="0" eb="2">
      <t>セツビ</t>
    </rPh>
    <rPh sb="2" eb="4">
      <t>トショ</t>
    </rPh>
    <phoneticPr fontId="1"/>
  </si>
  <si>
    <t>完成図書フォルダ＜K_BOOK＞【機械設備工事】</t>
    <rPh sb="0" eb="2">
      <t>カンセイ</t>
    </rPh>
    <rPh sb="2" eb="4">
      <t>トショ</t>
    </rPh>
    <rPh sb="17" eb="19">
      <t>キカイ</t>
    </rPh>
    <rPh sb="19" eb="21">
      <t>セツビ</t>
    </rPh>
    <rPh sb="21" eb="23">
      <t>コウジ</t>
    </rPh>
    <phoneticPr fontId="1"/>
  </si>
  <si>
    <t>B実施仕様書フォルダ＜B_SPEC＞</t>
    <rPh sb="1" eb="3">
      <t>ジッシ</t>
    </rPh>
    <rPh sb="3" eb="6">
      <t>シヨウショ</t>
    </rPh>
    <phoneticPr fontId="1"/>
  </si>
  <si>
    <t>実施仕様書管理ファイル</t>
    <rPh sb="0" eb="2">
      <t>ジッシ</t>
    </rPh>
    <rPh sb="2" eb="5">
      <t>シヨウショ</t>
    </rPh>
    <rPh sb="5" eb="7">
      <t>カンリ</t>
    </rPh>
    <phoneticPr fontId="1"/>
  </si>
  <si>
    <t>実施仕様書ファイル</t>
    <rPh sb="0" eb="2">
      <t>ジッシ</t>
    </rPh>
    <rPh sb="2" eb="5">
      <t>シヨウショ</t>
    </rPh>
    <phoneticPr fontId="1"/>
  </si>
  <si>
    <t>B計算書フォルダ＜B_CHECK＞</t>
    <rPh sb="1" eb="4">
      <t>ケイサンショ</t>
    </rPh>
    <phoneticPr fontId="1"/>
  </si>
  <si>
    <t>計算書管理ファイル</t>
    <rPh sb="0" eb="3">
      <t>ケイサンショ</t>
    </rPh>
    <rPh sb="3" eb="5">
      <t>カンリ</t>
    </rPh>
    <phoneticPr fontId="1"/>
  </si>
  <si>
    <t>計算書・検討書・数量表ファイル</t>
    <rPh sb="0" eb="3">
      <t>ケイサンショ</t>
    </rPh>
    <rPh sb="4" eb="7">
      <t>ケントウショ</t>
    </rPh>
    <rPh sb="8" eb="10">
      <t>スウリョウ</t>
    </rPh>
    <rPh sb="10" eb="11">
      <t>ヒョウ</t>
    </rPh>
    <phoneticPr fontId="1"/>
  </si>
  <si>
    <t>B施工図フォルダ＜B_INST＞</t>
    <rPh sb="1" eb="3">
      <t>セコウ</t>
    </rPh>
    <rPh sb="3" eb="4">
      <t>ズ</t>
    </rPh>
    <phoneticPr fontId="1"/>
  </si>
  <si>
    <t>施工図管理ファイル</t>
    <rPh sb="0" eb="2">
      <t>セコウ</t>
    </rPh>
    <rPh sb="2" eb="3">
      <t>ズ</t>
    </rPh>
    <rPh sb="3" eb="5">
      <t>カンリ</t>
    </rPh>
    <phoneticPr fontId="1"/>
  </si>
  <si>
    <t>施工図ファイル</t>
    <rPh sb="0" eb="2">
      <t>セコウ</t>
    </rPh>
    <rPh sb="2" eb="3">
      <t>ズ</t>
    </rPh>
    <phoneticPr fontId="1"/>
  </si>
  <si>
    <t>B機器図フォルダ＜B_DEVICE＞</t>
    <rPh sb="1" eb="3">
      <t>キキ</t>
    </rPh>
    <rPh sb="3" eb="4">
      <t>ズ</t>
    </rPh>
    <phoneticPr fontId="1"/>
  </si>
  <si>
    <t>機器図管理ファイル</t>
    <rPh sb="0" eb="2">
      <t>キキ</t>
    </rPh>
    <rPh sb="2" eb="3">
      <t>ズ</t>
    </rPh>
    <rPh sb="3" eb="5">
      <t>カンリ</t>
    </rPh>
    <phoneticPr fontId="1"/>
  </si>
  <si>
    <t>機器図ファイル</t>
    <rPh sb="0" eb="2">
      <t>キキ</t>
    </rPh>
    <rPh sb="2" eb="3">
      <t>ズ</t>
    </rPh>
    <phoneticPr fontId="1"/>
  </si>
  <si>
    <t>B施工管理記録書フォルダ＜B_EXAM＞</t>
    <rPh sb="1" eb="3">
      <t>セコウ</t>
    </rPh>
    <rPh sb="3" eb="5">
      <t>カンリ</t>
    </rPh>
    <rPh sb="5" eb="8">
      <t>キロクショ</t>
    </rPh>
    <phoneticPr fontId="1"/>
  </si>
  <si>
    <t>施工管理記録書管理ファイル</t>
    <rPh sb="0" eb="2">
      <t>セコウ</t>
    </rPh>
    <rPh sb="2" eb="4">
      <t>カンリ</t>
    </rPh>
    <rPh sb="4" eb="7">
      <t>キロクショ</t>
    </rPh>
    <rPh sb="7" eb="9">
      <t>カンリ</t>
    </rPh>
    <phoneticPr fontId="1"/>
  </si>
  <si>
    <t>品質・出来型・工程ファイル</t>
    <rPh sb="0" eb="2">
      <t>ヒンシツ</t>
    </rPh>
    <rPh sb="3" eb="5">
      <t>デキ</t>
    </rPh>
    <rPh sb="5" eb="6">
      <t>ガタ</t>
    </rPh>
    <rPh sb="7" eb="9">
      <t>コウテイ</t>
    </rPh>
    <phoneticPr fontId="1"/>
  </si>
  <si>
    <t>B取扱説明書フォルダ＜B_MANUAL＞</t>
    <rPh sb="1" eb="3">
      <t>トリアツカイ</t>
    </rPh>
    <rPh sb="3" eb="6">
      <t>セツメイショ</t>
    </rPh>
    <phoneticPr fontId="1"/>
  </si>
  <si>
    <t>取扱説明書管理ファイル</t>
    <rPh sb="0" eb="2">
      <t>トリアツカイ</t>
    </rPh>
    <rPh sb="2" eb="5">
      <t>セツメイショ</t>
    </rPh>
    <rPh sb="5" eb="7">
      <t>カンリ</t>
    </rPh>
    <phoneticPr fontId="1"/>
  </si>
  <si>
    <t>取扱説明書・サービス体制ファイル</t>
    <rPh sb="0" eb="2">
      <t>トリアツカイ</t>
    </rPh>
    <rPh sb="2" eb="5">
      <t>セツメイショ</t>
    </rPh>
    <rPh sb="10" eb="12">
      <t>タイセイ</t>
    </rPh>
    <phoneticPr fontId="1"/>
  </si>
  <si>
    <t>台帳フォルダ＜REGISTER＞【機械設備工事】</t>
    <rPh sb="0" eb="2">
      <t>ダイチョウ</t>
    </rPh>
    <rPh sb="17" eb="19">
      <t>キカイ</t>
    </rPh>
    <rPh sb="19" eb="21">
      <t>セツビ</t>
    </rPh>
    <rPh sb="21" eb="23">
      <t>コウジ</t>
    </rPh>
    <phoneticPr fontId="1"/>
  </si>
  <si>
    <t>台帳フォルダ＜REGISTER＞【機械設備工事を除く】</t>
    <rPh sb="0" eb="2">
      <t>ダイチョウ</t>
    </rPh>
    <rPh sb="24" eb="25">
      <t>ノゾ</t>
    </rPh>
    <phoneticPr fontId="1"/>
  </si>
  <si>
    <t>施設台帳情報</t>
    <rPh sb="0" eb="2">
      <t>シセツ</t>
    </rPh>
    <rPh sb="2" eb="4">
      <t>ダイチョウ</t>
    </rPh>
    <rPh sb="4" eb="6">
      <t>ジョウホウ</t>
    </rPh>
    <phoneticPr fontId="1"/>
  </si>
  <si>
    <t>機器台帳情報</t>
    <rPh sb="0" eb="2">
      <t>キキ</t>
    </rPh>
    <rPh sb="2" eb="4">
      <t>ダイチョウ</t>
    </rPh>
    <rPh sb="4" eb="6">
      <t>ジョウホウ</t>
    </rPh>
    <phoneticPr fontId="1"/>
  </si>
  <si>
    <t>台帳XML・DTD以外のデータ</t>
    <rPh sb="0" eb="2">
      <t>ダイチョウ</t>
    </rPh>
    <rPh sb="9" eb="11">
      <t>イガイ</t>
    </rPh>
    <phoneticPr fontId="1"/>
  </si>
  <si>
    <t>４）発注図（変更図面も含む）の貸与</t>
    <rPh sb="2" eb="4">
      <t>ハッチュウ</t>
    </rPh>
    <rPh sb="4" eb="5">
      <t>ズ</t>
    </rPh>
    <rPh sb="6" eb="8">
      <t>ヘンコウ</t>
    </rPh>
    <rPh sb="8" eb="10">
      <t>ズメン</t>
    </rPh>
    <rPh sb="11" eb="12">
      <t>フク</t>
    </rPh>
    <rPh sb="15" eb="17">
      <t>タイヨ</t>
    </rPh>
    <phoneticPr fontId="1"/>
  </si>
  <si>
    <t>H24.07</t>
    <phoneticPr fontId="1"/>
  </si>
  <si>
    <t>選択してください</t>
    <rPh sb="0" eb="2">
      <t>センタク</t>
    </rPh>
    <phoneticPr fontId="1"/>
  </si>
  <si>
    <t>所属名</t>
    <rPh sb="0" eb="2">
      <t>ショゾク</t>
    </rPh>
    <phoneticPr fontId="3"/>
  </si>
  <si>
    <t>所属コード</t>
    <rPh sb="0" eb="2">
      <t>ショゾク</t>
    </rPh>
    <phoneticPr fontId="1"/>
  </si>
  <si>
    <t>自動入力</t>
    <rPh sb="0" eb="2">
      <t>ジドウ</t>
    </rPh>
    <rPh sb="2" eb="4">
      <t>ニュウリョク</t>
    </rPh>
    <phoneticPr fontId="1"/>
  </si>
  <si>
    <t>機器の操作</t>
    <rPh sb="0" eb="2">
      <t>キキ</t>
    </rPh>
    <rPh sb="3" eb="5">
      <t>ソウサ</t>
    </rPh>
    <phoneticPr fontId="1"/>
  </si>
  <si>
    <t>＊検査前に再度確認すること</t>
    <rPh sb="1" eb="3">
      <t>ケンサ</t>
    </rPh>
    <rPh sb="3" eb="4">
      <t>マエ</t>
    </rPh>
    <rPh sb="5" eb="7">
      <t>サイド</t>
    </rPh>
    <rPh sb="7" eb="9">
      <t>カクニン</t>
    </rPh>
    <phoneticPr fontId="1"/>
  </si>
  <si>
    <t>福井ｺﾝﾋﾟｭｰﾀ EX-TREND武蔵、TREND ff</t>
    <rPh sb="0" eb="2">
      <t>フクイ</t>
    </rPh>
    <rPh sb="18" eb="20">
      <t>ムサシ</t>
    </rPh>
    <phoneticPr fontId="1"/>
  </si>
  <si>
    <t>外部から受け取ったファイルに対して、ウイルスチェックを行うこと。また、外部へファイルを送信する場合にも事前にウイルスチェックを行うこと。もし、ウイルスが発見された場合、速やかに駆除等対応するとともに、ファイル作成者及び発注者に連絡すること。</t>
    <rPh sb="0" eb="2">
      <t>ガイブ</t>
    </rPh>
    <rPh sb="4" eb="5">
      <t>ウ</t>
    </rPh>
    <rPh sb="6" eb="7">
      <t>ト</t>
    </rPh>
    <rPh sb="14" eb="15">
      <t>タイ</t>
    </rPh>
    <rPh sb="27" eb="28">
      <t>オコナ</t>
    </rPh>
    <rPh sb="35" eb="37">
      <t>ガイブ</t>
    </rPh>
    <rPh sb="43" eb="45">
      <t>ソウシン</t>
    </rPh>
    <rPh sb="47" eb="49">
      <t>バアイ</t>
    </rPh>
    <rPh sb="51" eb="53">
      <t>ジゼン</t>
    </rPh>
    <rPh sb="63" eb="64">
      <t>オコナ</t>
    </rPh>
    <phoneticPr fontId="1"/>
  </si>
  <si>
    <t>５）検査で使用する機器及びその操作</t>
    <rPh sb="2" eb="4">
      <t>ケンサ</t>
    </rPh>
    <rPh sb="5" eb="7">
      <t>シヨウ</t>
    </rPh>
    <rPh sb="9" eb="11">
      <t>キキ</t>
    </rPh>
    <rPh sb="11" eb="12">
      <t>オヨ</t>
    </rPh>
    <rPh sb="15" eb="17">
      <t>ソウサ</t>
    </rPh>
    <phoneticPr fontId="1"/>
  </si>
  <si>
    <t>工事検査課のパソコン</t>
    <rPh sb="0" eb="2">
      <t>コウジ</t>
    </rPh>
    <rPh sb="2" eb="5">
      <t>ケンサカ</t>
    </rPh>
    <phoneticPr fontId="1"/>
  </si>
  <si>
    <t>監督職員のパソコン</t>
    <rPh sb="0" eb="2">
      <t>カントク</t>
    </rPh>
    <rPh sb="2" eb="4">
      <t>ショクイン</t>
    </rPh>
    <phoneticPr fontId="1"/>
  </si>
  <si>
    <t>検査職員のパソコン</t>
    <rPh sb="0" eb="2">
      <t>ケンサ</t>
    </rPh>
    <rPh sb="2" eb="4">
      <t>ショクイン</t>
    </rPh>
    <phoneticPr fontId="1"/>
  </si>
  <si>
    <t>検査前に発注者に仮成果（CD-RW等）を提出し、発注者によるエラーチェックを行い、エラーが発見された場合にはエラーを修正すること。その後、再度エラーチェックを実施すること。</t>
    <rPh sb="0" eb="2">
      <t>ケンサ</t>
    </rPh>
    <rPh sb="2" eb="3">
      <t>マエ</t>
    </rPh>
    <rPh sb="4" eb="7">
      <t>ハッチュウシャ</t>
    </rPh>
    <rPh sb="8" eb="9">
      <t>カリ</t>
    </rPh>
    <rPh sb="9" eb="11">
      <t>セイカ</t>
    </rPh>
    <rPh sb="17" eb="18">
      <t>トウ</t>
    </rPh>
    <rPh sb="20" eb="22">
      <t>テイシュツ</t>
    </rPh>
    <rPh sb="24" eb="27">
      <t>ハッチュウシャ</t>
    </rPh>
    <rPh sb="38" eb="39">
      <t>オコナ</t>
    </rPh>
    <rPh sb="45" eb="47">
      <t>ハッケン</t>
    </rPh>
    <rPh sb="50" eb="52">
      <t>バアイ</t>
    </rPh>
    <rPh sb="58" eb="60">
      <t>シュウセイ</t>
    </rPh>
    <rPh sb="67" eb="68">
      <t>ゴ</t>
    </rPh>
    <rPh sb="69" eb="71">
      <t>サイド</t>
    </rPh>
    <rPh sb="79" eb="81">
      <t>ジッシ</t>
    </rPh>
    <phoneticPr fontId="1"/>
  </si>
  <si>
    <t>使用する機器</t>
    <rPh sb="0" eb="2">
      <t>シヨウ</t>
    </rPh>
    <rPh sb="4" eb="6">
      <t>キキ</t>
    </rPh>
    <phoneticPr fontId="1"/>
  </si>
  <si>
    <t>自動入力</t>
    <rPh sb="0" eb="2">
      <t>ジドウ</t>
    </rPh>
    <rPh sb="2" eb="4">
      <t>ニュウリョク</t>
    </rPh>
    <phoneticPr fontId="1"/>
  </si>
  <si>
    <t>部コード</t>
    <rPh sb="0" eb="1">
      <t>ブ</t>
    </rPh>
    <phoneticPr fontId="1"/>
  </si>
  <si>
    <t>課コード</t>
    <rPh sb="0" eb="1">
      <t>カ</t>
    </rPh>
    <phoneticPr fontId="1"/>
  </si>
  <si>
    <t>出先コード</t>
    <rPh sb="0" eb="2">
      <t>デサキ</t>
    </rPh>
    <phoneticPr fontId="1"/>
  </si>
  <si>
    <t>原則、検査職員または監督職員が行う</t>
    <rPh sb="0" eb="2">
      <t>ゲンソク</t>
    </rPh>
    <rPh sb="3" eb="5">
      <t>ケンサ</t>
    </rPh>
    <rPh sb="5" eb="7">
      <t>ショクイン</t>
    </rPh>
    <rPh sb="10" eb="12">
      <t>カントク</t>
    </rPh>
    <rPh sb="12" eb="14">
      <t>ショクイン</t>
    </rPh>
    <rPh sb="15" eb="16">
      <t>オコナ</t>
    </rPh>
    <phoneticPr fontId="1"/>
  </si>
  <si>
    <t>保全に関する資料フォルダ＜MAINT＞</t>
    <rPh sb="0" eb="2">
      <t>ホゼン</t>
    </rPh>
    <rPh sb="3" eb="4">
      <t>カン</t>
    </rPh>
    <rPh sb="6" eb="8">
      <t>シリョウ</t>
    </rPh>
    <phoneticPr fontId="1"/>
  </si>
  <si>
    <t>完成図オリジナルファイルフォルダ＜ORG＞</t>
    <rPh sb="0" eb="2">
      <t>カンセイ</t>
    </rPh>
    <rPh sb="2" eb="3">
      <t>ズ</t>
    </rPh>
    <phoneticPr fontId="1"/>
  </si>
  <si>
    <t>保全に関する資料オリジナルファイルフォルダ＜ORG＞</t>
    <rPh sb="0" eb="2">
      <t>ホゼン</t>
    </rPh>
    <rPh sb="3" eb="4">
      <t>カン</t>
    </rPh>
    <rPh sb="6" eb="8">
      <t>シリョウ</t>
    </rPh>
    <phoneticPr fontId="1"/>
  </si>
  <si>
    <t>保全に関する資料管理ファイル</t>
    <rPh sb="0" eb="2">
      <t>ホゼン</t>
    </rPh>
    <rPh sb="3" eb="4">
      <t>カン</t>
    </rPh>
    <rPh sb="6" eb="8">
      <t>シリョウ</t>
    </rPh>
    <rPh sb="8" eb="10">
      <t>カンリ</t>
    </rPh>
    <phoneticPr fontId="1"/>
  </si>
  <si>
    <t>保全に関する説明書オリジナルファイル</t>
    <rPh sb="0" eb="2">
      <t>ホゼン</t>
    </rPh>
    <rPh sb="3" eb="4">
      <t>カン</t>
    </rPh>
    <rPh sb="6" eb="9">
      <t>セツメイショ</t>
    </rPh>
    <phoneticPr fontId="1"/>
  </si>
  <si>
    <t>官公署届出書類一覧表オリジナルファイル</t>
    <rPh sb="0" eb="2">
      <t>カンコウ</t>
    </rPh>
    <rPh sb="2" eb="3">
      <t>ショ</t>
    </rPh>
    <rPh sb="3" eb="5">
      <t>トドケデ</t>
    </rPh>
    <rPh sb="5" eb="7">
      <t>ショルイ</t>
    </rPh>
    <rPh sb="7" eb="9">
      <t>イチラン</t>
    </rPh>
    <rPh sb="9" eb="10">
      <t>ヒョウ</t>
    </rPh>
    <phoneticPr fontId="1"/>
  </si>
  <si>
    <t>保全に関する説明書</t>
    <rPh sb="0" eb="2">
      <t>ホゼン</t>
    </rPh>
    <rPh sb="3" eb="4">
      <t>カン</t>
    </rPh>
    <rPh sb="6" eb="9">
      <t>セツメイショ</t>
    </rPh>
    <phoneticPr fontId="1"/>
  </si>
  <si>
    <t>官公署届出書類一覧表</t>
    <rPh sb="0" eb="3">
      <t>カンコウショ</t>
    </rPh>
    <rPh sb="3" eb="5">
      <t>トドケデ</t>
    </rPh>
    <rPh sb="5" eb="7">
      <t>ショルイ</t>
    </rPh>
    <rPh sb="7" eb="9">
      <t>イチラン</t>
    </rPh>
    <rPh sb="9" eb="10">
      <t>ヒョウ</t>
    </rPh>
    <phoneticPr fontId="1"/>
  </si>
  <si>
    <t>レイヤリスト</t>
    <phoneticPr fontId="1"/>
  </si>
  <si>
    <t>レイヤリスト</t>
    <phoneticPr fontId="1"/>
  </si>
  <si>
    <t>施工計画書および施工要領書オリジナルファイル</t>
    <rPh sb="0" eb="2">
      <t>セコウ</t>
    </rPh>
    <rPh sb="2" eb="4">
      <t>ケイカク</t>
    </rPh>
    <rPh sb="4" eb="5">
      <t>ショ</t>
    </rPh>
    <rPh sb="8" eb="10">
      <t>セコウ</t>
    </rPh>
    <rPh sb="10" eb="12">
      <t>ヨウリョウ</t>
    </rPh>
    <rPh sb="12" eb="13">
      <t>ショ</t>
    </rPh>
    <phoneticPr fontId="1"/>
  </si>
  <si>
    <t>安全訓練等実施計画書オリジナルファイル</t>
    <rPh sb="0" eb="2">
      <t>アンゼン</t>
    </rPh>
    <rPh sb="2" eb="5">
      <t>クンレントウ</t>
    </rPh>
    <rPh sb="5" eb="7">
      <t>ジッシ</t>
    </rPh>
    <rPh sb="7" eb="9">
      <t>ケイカク</t>
    </rPh>
    <rPh sb="9" eb="10">
      <t>ショ</t>
    </rPh>
    <phoneticPr fontId="1"/>
  </si>
  <si>
    <t>その他の書類オリジナルファイル</t>
    <rPh sb="2" eb="3">
      <t>タ</t>
    </rPh>
    <rPh sb="4" eb="6">
      <t>ショルイ</t>
    </rPh>
    <phoneticPr fontId="1"/>
  </si>
  <si>
    <t>工程表フォルダ＜SCHEDULE＞</t>
    <rPh sb="0" eb="2">
      <t>コウテイ</t>
    </rPh>
    <rPh sb="2" eb="3">
      <t>ヒョウ</t>
    </rPh>
    <phoneticPr fontId="1"/>
  </si>
  <si>
    <t>工程表オリジナルファイルフォルダ＜ORG＞</t>
    <rPh sb="0" eb="2">
      <t>コウテイ</t>
    </rPh>
    <rPh sb="2" eb="3">
      <t>ヒョウ</t>
    </rPh>
    <phoneticPr fontId="1"/>
  </si>
  <si>
    <t>工程表管理ファイル</t>
    <rPh sb="0" eb="2">
      <t>コウテイ</t>
    </rPh>
    <rPh sb="2" eb="3">
      <t>ヒョウ</t>
    </rPh>
    <rPh sb="3" eb="5">
      <t>カンリ</t>
    </rPh>
    <phoneticPr fontId="1"/>
  </si>
  <si>
    <t>工事月報</t>
    <rPh sb="0" eb="2">
      <t>コウジ</t>
    </rPh>
    <rPh sb="2" eb="4">
      <t>ゲッポウ</t>
    </rPh>
    <phoneticPr fontId="1"/>
  </si>
  <si>
    <t>工事週報</t>
    <rPh sb="0" eb="2">
      <t>コウジ</t>
    </rPh>
    <rPh sb="2" eb="4">
      <t>シュウホウ</t>
    </rPh>
    <phoneticPr fontId="1"/>
  </si>
  <si>
    <t>工事履行報告書オリジナルファイル</t>
    <rPh sb="0" eb="2">
      <t>コウジ</t>
    </rPh>
    <rPh sb="2" eb="4">
      <t>リコウ</t>
    </rPh>
    <rPh sb="4" eb="7">
      <t>ホウコクショ</t>
    </rPh>
    <phoneticPr fontId="1"/>
  </si>
  <si>
    <t>工事月報オリジナルファイル</t>
    <rPh sb="0" eb="2">
      <t>コウジ</t>
    </rPh>
    <rPh sb="2" eb="4">
      <t>ゲッポウ</t>
    </rPh>
    <phoneticPr fontId="1"/>
  </si>
  <si>
    <t>工事週報オリジナルファイル</t>
    <rPh sb="0" eb="2">
      <t>コウジ</t>
    </rPh>
    <rPh sb="2" eb="4">
      <t>シュウホウ</t>
    </rPh>
    <phoneticPr fontId="1"/>
  </si>
  <si>
    <t>打合せ簿および協議書</t>
    <rPh sb="0" eb="2">
      <t>ウチアワ</t>
    </rPh>
    <rPh sb="3" eb="4">
      <t>ボ</t>
    </rPh>
    <rPh sb="7" eb="10">
      <t>キョウギショ</t>
    </rPh>
    <phoneticPr fontId="1"/>
  </si>
  <si>
    <t>打合せ簿および協議書オリジナルファイル</t>
    <rPh sb="0" eb="2">
      <t>ウチアワ</t>
    </rPh>
    <rPh sb="3" eb="4">
      <t>ボ</t>
    </rPh>
    <rPh sb="7" eb="10">
      <t>キョウギショ</t>
    </rPh>
    <phoneticPr fontId="1"/>
  </si>
  <si>
    <t>機材関係資料フォルダ＜MAERIAL＞</t>
    <rPh sb="0" eb="2">
      <t>キザイ</t>
    </rPh>
    <rPh sb="2" eb="4">
      <t>カンケイ</t>
    </rPh>
    <rPh sb="4" eb="6">
      <t>シリョウ</t>
    </rPh>
    <phoneticPr fontId="1"/>
  </si>
  <si>
    <t>機材関係資料オリジナルファイルフォルダ＜ORG＞</t>
    <rPh sb="0" eb="2">
      <t>キザイ</t>
    </rPh>
    <rPh sb="2" eb="4">
      <t>カンケイ</t>
    </rPh>
    <rPh sb="4" eb="6">
      <t>シリョウ</t>
    </rPh>
    <phoneticPr fontId="1"/>
  </si>
  <si>
    <t>機材関係資料管理ファイル</t>
    <rPh sb="0" eb="2">
      <t>キザイ</t>
    </rPh>
    <rPh sb="2" eb="4">
      <t>カンケイ</t>
    </rPh>
    <rPh sb="4" eb="6">
      <t>シリョウ</t>
    </rPh>
    <rPh sb="6" eb="8">
      <t>カンリ</t>
    </rPh>
    <phoneticPr fontId="1"/>
  </si>
  <si>
    <t>機材関係資料</t>
    <rPh sb="0" eb="2">
      <t>キザイ</t>
    </rPh>
    <rPh sb="2" eb="4">
      <t>カンケイ</t>
    </rPh>
    <rPh sb="4" eb="6">
      <t>シリョウ</t>
    </rPh>
    <phoneticPr fontId="1"/>
  </si>
  <si>
    <t>機材関係資料オリジナルファイル</t>
    <rPh sb="0" eb="2">
      <t>キザイ</t>
    </rPh>
    <rPh sb="2" eb="4">
      <t>カンケイ</t>
    </rPh>
    <rPh sb="4" eb="6">
      <t>シリョウ</t>
    </rPh>
    <phoneticPr fontId="1"/>
  </si>
  <si>
    <t>施工関係資料フォルダ＜PROCESS＞</t>
    <rPh sb="0" eb="2">
      <t>セコウ</t>
    </rPh>
    <rPh sb="2" eb="4">
      <t>カンケイ</t>
    </rPh>
    <rPh sb="4" eb="6">
      <t>シリョウ</t>
    </rPh>
    <phoneticPr fontId="1"/>
  </si>
  <si>
    <t>施工関係資料オリジナルファイルフォルダ＜ORG＞</t>
    <rPh sb="0" eb="2">
      <t>セコウ</t>
    </rPh>
    <rPh sb="2" eb="4">
      <t>カンケイ</t>
    </rPh>
    <rPh sb="4" eb="6">
      <t>シリョウ</t>
    </rPh>
    <phoneticPr fontId="1"/>
  </si>
  <si>
    <t>施工関係資料管理ファイル</t>
    <rPh sb="0" eb="2">
      <t>セコウ</t>
    </rPh>
    <rPh sb="2" eb="4">
      <t>カンケイ</t>
    </rPh>
    <rPh sb="4" eb="6">
      <t>シリョウ</t>
    </rPh>
    <rPh sb="6" eb="8">
      <t>カンリ</t>
    </rPh>
    <phoneticPr fontId="1"/>
  </si>
  <si>
    <t>出来形数量および出来形図表等</t>
    <rPh sb="0" eb="2">
      <t>デキ</t>
    </rPh>
    <rPh sb="2" eb="3">
      <t>ガタ</t>
    </rPh>
    <rPh sb="3" eb="5">
      <t>スウリョウ</t>
    </rPh>
    <rPh sb="8" eb="10">
      <t>デキ</t>
    </rPh>
    <rPh sb="10" eb="11">
      <t>ガタ</t>
    </rPh>
    <rPh sb="11" eb="13">
      <t>ズヒョウ</t>
    </rPh>
    <rPh sb="13" eb="14">
      <t>トウ</t>
    </rPh>
    <phoneticPr fontId="1"/>
  </si>
  <si>
    <t>出来形数量および出来形図表等</t>
    <phoneticPr fontId="1"/>
  </si>
  <si>
    <t>品質管理書類等</t>
    <rPh sb="0" eb="2">
      <t>ヒンシツ</t>
    </rPh>
    <rPh sb="2" eb="4">
      <t>カンリ</t>
    </rPh>
    <rPh sb="4" eb="7">
      <t>ショルイトウ</t>
    </rPh>
    <phoneticPr fontId="1"/>
  </si>
  <si>
    <t>機器および材料の品質証明含む</t>
    <rPh sb="0" eb="2">
      <t>キキ</t>
    </rPh>
    <rPh sb="5" eb="7">
      <t>ザイリョウ</t>
    </rPh>
    <rPh sb="8" eb="10">
      <t>ヒンシツ</t>
    </rPh>
    <rPh sb="10" eb="12">
      <t>ショウメイ</t>
    </rPh>
    <rPh sb="12" eb="13">
      <t>フク</t>
    </rPh>
    <phoneticPr fontId="1"/>
  </si>
  <si>
    <t>機器および材料の品質証明含む</t>
    <phoneticPr fontId="1"/>
  </si>
  <si>
    <t>現場試験報告書類オリジナルファイル</t>
    <rPh sb="0" eb="2">
      <t>ゲンバ</t>
    </rPh>
    <rPh sb="2" eb="4">
      <t>シケン</t>
    </rPh>
    <rPh sb="4" eb="6">
      <t>ホウコク</t>
    </rPh>
    <rPh sb="6" eb="8">
      <t>ショルイ</t>
    </rPh>
    <phoneticPr fontId="1"/>
  </si>
  <si>
    <t>品質管理書類等オリジナルファイル</t>
    <rPh sb="0" eb="2">
      <t>ヒンシツ</t>
    </rPh>
    <rPh sb="2" eb="4">
      <t>カンリ</t>
    </rPh>
    <rPh sb="4" eb="6">
      <t>ショルイ</t>
    </rPh>
    <rPh sb="6" eb="7">
      <t>トウ</t>
    </rPh>
    <phoneticPr fontId="1"/>
  </si>
  <si>
    <t>検査関係資料フォルダ＜INSPECT＞</t>
    <rPh sb="0" eb="2">
      <t>ケンサ</t>
    </rPh>
    <rPh sb="2" eb="4">
      <t>カンケイ</t>
    </rPh>
    <rPh sb="4" eb="6">
      <t>シリョウ</t>
    </rPh>
    <phoneticPr fontId="1"/>
  </si>
  <si>
    <t>検査関係資料オリジナルファイルフォルダ＜ORG＞</t>
    <rPh sb="0" eb="2">
      <t>ケンサ</t>
    </rPh>
    <rPh sb="2" eb="4">
      <t>カンケイ</t>
    </rPh>
    <rPh sb="4" eb="6">
      <t>シリョウ</t>
    </rPh>
    <phoneticPr fontId="1"/>
  </si>
  <si>
    <t>検査関係資料管理ファイル</t>
    <rPh sb="0" eb="2">
      <t>ケンサ</t>
    </rPh>
    <rPh sb="2" eb="4">
      <t>カンケイ</t>
    </rPh>
    <rPh sb="4" eb="6">
      <t>シリョウ</t>
    </rPh>
    <rPh sb="6" eb="8">
      <t>カンリ</t>
    </rPh>
    <phoneticPr fontId="1"/>
  </si>
  <si>
    <t>検査関係資料</t>
    <rPh sb="0" eb="2">
      <t>ケンサ</t>
    </rPh>
    <rPh sb="2" eb="4">
      <t>カンケイ</t>
    </rPh>
    <rPh sb="4" eb="6">
      <t>シリョウ</t>
    </rPh>
    <phoneticPr fontId="1"/>
  </si>
  <si>
    <t>検査関係資料オリジナルファイル</t>
    <rPh sb="0" eb="2">
      <t>ケンサ</t>
    </rPh>
    <rPh sb="2" eb="4">
      <t>カンケイ</t>
    </rPh>
    <rPh sb="4" eb="6">
      <t>シリョウ</t>
    </rPh>
    <phoneticPr fontId="1"/>
  </si>
  <si>
    <t>発生材関係資料フォルダ＜SALVAGE＞</t>
    <rPh sb="0" eb="2">
      <t>ハッセイ</t>
    </rPh>
    <rPh sb="2" eb="3">
      <t>ザイ</t>
    </rPh>
    <rPh sb="3" eb="5">
      <t>カンケイ</t>
    </rPh>
    <rPh sb="5" eb="7">
      <t>シリョウ</t>
    </rPh>
    <phoneticPr fontId="1"/>
  </si>
  <si>
    <t>発生材関係資料オリジナルファイルフォルダ＜ORG＞</t>
    <rPh sb="0" eb="2">
      <t>ハッセイ</t>
    </rPh>
    <rPh sb="2" eb="3">
      <t>ザイ</t>
    </rPh>
    <rPh sb="3" eb="5">
      <t>カンケイ</t>
    </rPh>
    <rPh sb="5" eb="7">
      <t>シリョウ</t>
    </rPh>
    <phoneticPr fontId="1"/>
  </si>
  <si>
    <t>発生材関係資料管理ファイル</t>
    <rPh sb="0" eb="2">
      <t>ハッセイ</t>
    </rPh>
    <rPh sb="2" eb="3">
      <t>ザイ</t>
    </rPh>
    <rPh sb="3" eb="5">
      <t>カンケイ</t>
    </rPh>
    <rPh sb="5" eb="7">
      <t>シリョウ</t>
    </rPh>
    <rPh sb="7" eb="9">
      <t>カンリ</t>
    </rPh>
    <phoneticPr fontId="1"/>
  </si>
  <si>
    <t>発生材調書</t>
    <rPh sb="0" eb="2">
      <t>ハッセイ</t>
    </rPh>
    <rPh sb="2" eb="3">
      <t>ザイ</t>
    </rPh>
    <rPh sb="3" eb="5">
      <t>チョウショ</t>
    </rPh>
    <phoneticPr fontId="1"/>
  </si>
  <si>
    <t>処理報告書</t>
    <rPh sb="0" eb="2">
      <t>ショリ</t>
    </rPh>
    <rPh sb="2" eb="5">
      <t>ホウコクショ</t>
    </rPh>
    <phoneticPr fontId="1"/>
  </si>
  <si>
    <t>発生材調書オリジナルファイル</t>
    <rPh sb="0" eb="2">
      <t>ハッセイ</t>
    </rPh>
    <rPh sb="2" eb="3">
      <t>ザイ</t>
    </rPh>
    <rPh sb="3" eb="5">
      <t>チョウショ</t>
    </rPh>
    <phoneticPr fontId="1"/>
  </si>
  <si>
    <t>処理報告書オリジナルファイル</t>
    <rPh sb="0" eb="2">
      <t>ショリ</t>
    </rPh>
    <rPh sb="2" eb="5">
      <t>ホウコクショ</t>
    </rPh>
    <phoneticPr fontId="1"/>
  </si>
  <si>
    <t>その他オリジナルファイルフォルダ＜ORG＞</t>
    <rPh sb="2" eb="3">
      <t>タ</t>
    </rPh>
    <phoneticPr fontId="1"/>
  </si>
  <si>
    <t>各種計算書</t>
    <rPh sb="0" eb="2">
      <t>カクシュ</t>
    </rPh>
    <rPh sb="2" eb="5">
      <t>ケイサンショ</t>
    </rPh>
    <phoneticPr fontId="1"/>
  </si>
  <si>
    <t>その他資料</t>
    <rPh sb="2" eb="3">
      <t>タ</t>
    </rPh>
    <rPh sb="3" eb="5">
      <t>シリョウ</t>
    </rPh>
    <phoneticPr fontId="1"/>
  </si>
  <si>
    <t>各種計算書オリジナルファイル</t>
    <rPh sb="0" eb="2">
      <t>カクシュ</t>
    </rPh>
    <rPh sb="2" eb="5">
      <t>ケイサンショ</t>
    </rPh>
    <phoneticPr fontId="1"/>
  </si>
  <si>
    <t>その他資料オリジナルファイル</t>
    <rPh sb="2" eb="3">
      <t>タ</t>
    </rPh>
    <rPh sb="3" eb="5">
      <t>シリョウ</t>
    </rPh>
    <phoneticPr fontId="1"/>
  </si>
  <si>
    <t>現場検査のため、紙成果（プリントアウト）を求めることもある。</t>
    <phoneticPr fontId="1"/>
  </si>
  <si>
    <t>CD-Rの論理フォーマット</t>
    <rPh sb="5" eb="7">
      <t>ロンリ</t>
    </rPh>
    <phoneticPr fontId="1"/>
  </si>
  <si>
    <t>成果品作成（チェック）</t>
    <rPh sb="0" eb="2">
      <t>セイカ</t>
    </rPh>
    <rPh sb="2" eb="3">
      <t>ヒン</t>
    </rPh>
    <rPh sb="3" eb="5">
      <t>サクセイ</t>
    </rPh>
    <phoneticPr fontId="1"/>
  </si>
  <si>
    <t>住所情報</t>
    <rPh sb="0" eb="2">
      <t>ジュウショ</t>
    </rPh>
    <rPh sb="2" eb="4">
      <t>ジョウホウ</t>
    </rPh>
    <phoneticPr fontId="1"/>
  </si>
  <si>
    <t>H22.09</t>
    <phoneticPr fontId="1"/>
  </si>
  <si>
    <t>H24.12</t>
    <phoneticPr fontId="1"/>
  </si>
  <si>
    <t>H25.03</t>
    <phoneticPr fontId="1"/>
  </si>
  <si>
    <t>H24.12</t>
    <phoneticPr fontId="1"/>
  </si>
  <si>
    <t>市営住宅課</t>
    <rPh sb="0" eb="2">
      <t>シエイ</t>
    </rPh>
    <rPh sb="2" eb="4">
      <t>ジュウタク</t>
    </rPh>
    <rPh sb="4" eb="5">
      <t>カ</t>
    </rPh>
    <phoneticPr fontId="1"/>
  </si>
  <si>
    <t>1200370000</t>
    <phoneticPr fontId="1"/>
  </si>
  <si>
    <t>位置情報</t>
    <phoneticPr fontId="1"/>
  </si>
  <si>
    <t>受注者コード</t>
    <phoneticPr fontId="1"/>
  </si>
  <si>
    <t>平成</t>
    <rPh sb="0" eb="2">
      <t>ヘイセイ</t>
    </rPh>
    <phoneticPr fontId="1"/>
  </si>
  <si>
    <t>令和</t>
    <rPh sb="0" eb="1">
      <t>レイ</t>
    </rPh>
    <rPh sb="1" eb="2">
      <t>ワ</t>
    </rPh>
    <phoneticPr fontId="1"/>
  </si>
  <si>
    <t>都市整備課</t>
    <rPh sb="0" eb="2">
      <t>トシ</t>
    </rPh>
    <rPh sb="2" eb="4">
      <t>セイビ</t>
    </rPh>
    <rPh sb="4" eb="5">
      <t>カ</t>
    </rPh>
    <phoneticPr fontId="1"/>
  </si>
  <si>
    <t>６）情報共有システム</t>
    <rPh sb="2" eb="4">
      <t>ジョウホウ</t>
    </rPh>
    <rPh sb="4" eb="6">
      <t>キョウユウ</t>
    </rPh>
    <phoneticPr fontId="1"/>
  </si>
  <si>
    <t>活用する</t>
    <rPh sb="0" eb="2">
      <t>カツヨウ</t>
    </rPh>
    <phoneticPr fontId="1"/>
  </si>
  <si>
    <t>活用しない</t>
    <rPh sb="0" eb="2">
      <t>カツヨウ</t>
    </rPh>
    <phoneticPr fontId="1"/>
  </si>
  <si>
    <t>→「７）納品形態と検査時に使用する成果形態」へ</t>
    <phoneticPr fontId="1"/>
  </si>
  <si>
    <t>情報共有
システムの活用</t>
    <rPh sb="0" eb="2">
      <t>ジョウホウ</t>
    </rPh>
    <rPh sb="2" eb="4">
      <t>キョウユウ</t>
    </rPh>
    <rPh sb="10" eb="12">
      <t>カツヨウ</t>
    </rPh>
    <phoneticPr fontId="1"/>
  </si>
  <si>
    <t>利用する
システム名</t>
    <rPh sb="0" eb="2">
      <t>リヨウ</t>
    </rPh>
    <rPh sb="9" eb="10">
      <t>メイ</t>
    </rPh>
    <phoneticPr fontId="1"/>
  </si>
  <si>
    <t>システムで
利用する機能</t>
    <rPh sb="6" eb="8">
      <t>リヨウ</t>
    </rPh>
    <rPh sb="10" eb="12">
      <t>キノウ</t>
    </rPh>
    <phoneticPr fontId="1"/>
  </si>
  <si>
    <t>必須利用機能</t>
    <rPh sb="0" eb="2">
      <t>ヒッス</t>
    </rPh>
    <rPh sb="2" eb="4">
      <t>リヨウ</t>
    </rPh>
    <rPh sb="4" eb="6">
      <t>キノウ</t>
    </rPh>
    <phoneticPr fontId="1"/>
  </si>
  <si>
    <t>任意利用機能</t>
    <rPh sb="0" eb="2">
      <t>ニンイ</t>
    </rPh>
    <rPh sb="2" eb="4">
      <t>リヨウ</t>
    </rPh>
    <rPh sb="4" eb="6">
      <t>キノウ</t>
    </rPh>
    <phoneticPr fontId="1"/>
  </si>
  <si>
    <t>発議書類作成機能</t>
    <rPh sb="0" eb="2">
      <t>ハツギ</t>
    </rPh>
    <rPh sb="2" eb="4">
      <t>ショルイ</t>
    </rPh>
    <rPh sb="4" eb="6">
      <t>サクセイ</t>
    </rPh>
    <rPh sb="6" eb="8">
      <t>キノウ</t>
    </rPh>
    <phoneticPr fontId="1"/>
  </si>
  <si>
    <t>ワークフロー機能</t>
    <rPh sb="6" eb="8">
      <t>キノウ</t>
    </rPh>
    <phoneticPr fontId="1"/>
  </si>
  <si>
    <t>書類管理機能</t>
    <rPh sb="0" eb="2">
      <t>ショルイ</t>
    </rPh>
    <rPh sb="2" eb="4">
      <t>カンリ</t>
    </rPh>
    <rPh sb="4" eb="6">
      <t>キノウ</t>
    </rPh>
    <phoneticPr fontId="1"/>
  </si>
  <si>
    <t>工事書類等出力・保管支援機能</t>
    <rPh sb="0" eb="2">
      <t>コウジ</t>
    </rPh>
    <rPh sb="2" eb="5">
      <t>ショルイトウ</t>
    </rPh>
    <rPh sb="5" eb="7">
      <t>シュツリョク</t>
    </rPh>
    <rPh sb="8" eb="10">
      <t>ホカン</t>
    </rPh>
    <rPh sb="10" eb="12">
      <t>シエン</t>
    </rPh>
    <rPh sb="12" eb="14">
      <t>キノウ</t>
    </rPh>
    <phoneticPr fontId="1"/>
  </si>
  <si>
    <t>掲示板機能</t>
    <rPh sb="0" eb="3">
      <t>ケイジバン</t>
    </rPh>
    <rPh sb="3" eb="5">
      <t>キノウ</t>
    </rPh>
    <phoneticPr fontId="1"/>
  </si>
  <si>
    <t>スケジュール管理機能</t>
    <rPh sb="6" eb="8">
      <t>カンリ</t>
    </rPh>
    <rPh sb="8" eb="10">
      <t>キノウ</t>
    </rPh>
    <phoneticPr fontId="1"/>
  </si>
  <si>
    <t>工事写真</t>
    <rPh sb="0" eb="2">
      <t>コウジ</t>
    </rPh>
    <rPh sb="2" eb="4">
      <t>シャシン</t>
    </rPh>
    <phoneticPr fontId="1"/>
  </si>
  <si>
    <t>施工体制</t>
    <rPh sb="0" eb="2">
      <t>セコウ</t>
    </rPh>
    <rPh sb="2" eb="4">
      <t>タイセイ</t>
    </rPh>
    <phoneticPr fontId="1"/>
  </si>
  <si>
    <t>施工状況</t>
    <rPh sb="0" eb="2">
      <t>セコウ</t>
    </rPh>
    <rPh sb="2" eb="4">
      <t>ジョウキョウ</t>
    </rPh>
    <phoneticPr fontId="1"/>
  </si>
  <si>
    <t>施工管理</t>
    <rPh sb="0" eb="2">
      <t>セコウ</t>
    </rPh>
    <rPh sb="2" eb="4">
      <t>カンリ</t>
    </rPh>
    <phoneticPr fontId="1"/>
  </si>
  <si>
    <t>打合せ簿</t>
    <rPh sb="0" eb="2">
      <t>ウチアワ</t>
    </rPh>
    <rPh sb="3" eb="4">
      <t>ボ</t>
    </rPh>
    <phoneticPr fontId="1"/>
  </si>
  <si>
    <t>フォルダ構成</t>
    <rPh sb="4" eb="6">
      <t>コウセイ</t>
    </rPh>
    <phoneticPr fontId="1"/>
  </si>
  <si>
    <t>工事打合せ簿（指示）</t>
    <rPh sb="0" eb="2">
      <t>コウジ</t>
    </rPh>
    <rPh sb="2" eb="4">
      <t>ウチアワ</t>
    </rPh>
    <rPh sb="5" eb="6">
      <t>ボ</t>
    </rPh>
    <rPh sb="7" eb="9">
      <t>シジ</t>
    </rPh>
    <phoneticPr fontId="1"/>
  </si>
  <si>
    <t>工事打合せ簿（協議）</t>
    <rPh sb="0" eb="2">
      <t>コウジ</t>
    </rPh>
    <rPh sb="2" eb="4">
      <t>ウチアワ</t>
    </rPh>
    <rPh sb="5" eb="6">
      <t>ボ</t>
    </rPh>
    <rPh sb="7" eb="9">
      <t>キョウギ</t>
    </rPh>
    <phoneticPr fontId="1"/>
  </si>
  <si>
    <t>工事打合せ簿（承諾）</t>
    <rPh sb="0" eb="2">
      <t>コウジ</t>
    </rPh>
    <rPh sb="2" eb="4">
      <t>ウチアワ</t>
    </rPh>
    <rPh sb="5" eb="6">
      <t>ボ</t>
    </rPh>
    <rPh sb="7" eb="9">
      <t>ショウダク</t>
    </rPh>
    <phoneticPr fontId="1"/>
  </si>
  <si>
    <t>工事打合せ簿（提出）</t>
    <rPh sb="0" eb="2">
      <t>コウジ</t>
    </rPh>
    <rPh sb="2" eb="4">
      <t>ウチアワ</t>
    </rPh>
    <rPh sb="5" eb="6">
      <t>ボ</t>
    </rPh>
    <rPh sb="7" eb="9">
      <t>テイシュツ</t>
    </rPh>
    <phoneticPr fontId="1"/>
  </si>
  <si>
    <t>工事打合せ簿（報告）</t>
    <rPh sb="0" eb="2">
      <t>コウジ</t>
    </rPh>
    <rPh sb="2" eb="4">
      <t>ウチアワ</t>
    </rPh>
    <rPh sb="5" eb="6">
      <t>ボ</t>
    </rPh>
    <rPh sb="7" eb="9">
      <t>ホウコク</t>
    </rPh>
    <phoneticPr fontId="1"/>
  </si>
  <si>
    <t>工事打合せ簿（通知）</t>
    <rPh sb="0" eb="2">
      <t>コウジ</t>
    </rPh>
    <rPh sb="2" eb="4">
      <t>ウチアワ</t>
    </rPh>
    <rPh sb="5" eb="6">
      <t>ボ</t>
    </rPh>
    <rPh sb="7" eb="9">
      <t>ツウチ</t>
    </rPh>
    <phoneticPr fontId="1"/>
  </si>
  <si>
    <t>材料確認書</t>
    <rPh sb="0" eb="2">
      <t>ザイリョウ</t>
    </rPh>
    <rPh sb="2" eb="5">
      <t>カクニンショ</t>
    </rPh>
    <phoneticPr fontId="1"/>
  </si>
  <si>
    <t>段階確認書</t>
    <rPh sb="0" eb="2">
      <t>ダンカイ</t>
    </rPh>
    <rPh sb="2" eb="5">
      <t>カクニンショ</t>
    </rPh>
    <phoneticPr fontId="1"/>
  </si>
  <si>
    <t>確認・立会依頼書</t>
    <rPh sb="0" eb="2">
      <t>カクニン</t>
    </rPh>
    <rPh sb="3" eb="5">
      <t>タチアイ</t>
    </rPh>
    <rPh sb="5" eb="8">
      <t>イライショ</t>
    </rPh>
    <phoneticPr fontId="1"/>
  </si>
  <si>
    <t>安全訓練等実施報告書</t>
    <rPh sb="0" eb="2">
      <t>アンゼン</t>
    </rPh>
    <rPh sb="2" eb="5">
      <t>クンレントウ</t>
    </rPh>
    <rPh sb="5" eb="7">
      <t>ジッシ</t>
    </rPh>
    <rPh sb="7" eb="9">
      <t>ホウコク</t>
    </rPh>
    <rPh sb="9" eb="10">
      <t>ショ</t>
    </rPh>
    <phoneticPr fontId="1"/>
  </si>
  <si>
    <t>工事事故報告書</t>
    <rPh sb="0" eb="2">
      <t>コウジ</t>
    </rPh>
    <rPh sb="2" eb="4">
      <t>ジコ</t>
    </rPh>
    <rPh sb="4" eb="7">
      <t>ホウコクショ</t>
    </rPh>
    <phoneticPr fontId="1"/>
  </si>
  <si>
    <t>工事履行報告書</t>
    <rPh sb="0" eb="2">
      <t>コウジ</t>
    </rPh>
    <rPh sb="2" eb="4">
      <t>リコウ</t>
    </rPh>
    <rPh sb="4" eb="6">
      <t>ホウコク</t>
    </rPh>
    <rPh sb="6" eb="7">
      <t>ショ</t>
    </rPh>
    <phoneticPr fontId="1"/>
  </si>
  <si>
    <t>出来形成果表</t>
    <rPh sb="0" eb="2">
      <t>デキ</t>
    </rPh>
    <rPh sb="2" eb="3">
      <t>ガタ</t>
    </rPh>
    <rPh sb="3" eb="5">
      <t>セイカ</t>
    </rPh>
    <rPh sb="5" eb="6">
      <t>ヒョウ</t>
    </rPh>
    <phoneticPr fontId="1"/>
  </si>
  <si>
    <t>出来形図</t>
    <rPh sb="0" eb="2">
      <t>デキ</t>
    </rPh>
    <rPh sb="2" eb="3">
      <t>ガタ</t>
    </rPh>
    <rPh sb="3" eb="4">
      <t>ズ</t>
    </rPh>
    <phoneticPr fontId="1"/>
  </si>
  <si>
    <t>品質管理図表</t>
    <rPh sb="0" eb="2">
      <t>ヒンシツ</t>
    </rPh>
    <rPh sb="2" eb="4">
      <t>カンリ</t>
    </rPh>
    <rPh sb="4" eb="6">
      <t>ズヒョウ</t>
    </rPh>
    <phoneticPr fontId="1"/>
  </si>
  <si>
    <t>品質証明資料</t>
    <rPh sb="0" eb="2">
      <t>ヒンシツ</t>
    </rPh>
    <rPh sb="2" eb="4">
      <t>ショウメイ</t>
    </rPh>
    <rPh sb="4" eb="6">
      <t>シリョウ</t>
    </rPh>
    <phoneticPr fontId="1"/>
  </si>
  <si>
    <t>工事特性・創意工夫・社会性等に関する実施状況</t>
    <rPh sb="0" eb="2">
      <t>コウジ</t>
    </rPh>
    <rPh sb="2" eb="4">
      <t>トクセイ</t>
    </rPh>
    <rPh sb="5" eb="7">
      <t>ソウイ</t>
    </rPh>
    <rPh sb="7" eb="9">
      <t>クフウ</t>
    </rPh>
    <rPh sb="10" eb="12">
      <t>シャカイ</t>
    </rPh>
    <rPh sb="12" eb="13">
      <t>セイ</t>
    </rPh>
    <rPh sb="13" eb="14">
      <t>トウ</t>
    </rPh>
    <rPh sb="15" eb="16">
      <t>カン</t>
    </rPh>
    <rPh sb="18" eb="20">
      <t>ジッシ</t>
    </rPh>
    <rPh sb="20" eb="22">
      <t>ジョウキョウ</t>
    </rPh>
    <phoneticPr fontId="1"/>
  </si>
  <si>
    <t>施工計画書</t>
    <rPh sb="0" eb="2">
      <t>セコウ</t>
    </rPh>
    <rPh sb="2" eb="5">
      <t>ケイカクショ</t>
    </rPh>
    <phoneticPr fontId="1"/>
  </si>
  <si>
    <t>施工体制台帳</t>
    <rPh sb="0" eb="2">
      <t>セコウ</t>
    </rPh>
    <rPh sb="2" eb="4">
      <t>タイセイ</t>
    </rPh>
    <rPh sb="4" eb="6">
      <t>ダイチョウ</t>
    </rPh>
    <phoneticPr fontId="1"/>
  </si>
  <si>
    <t>材料確認</t>
    <rPh sb="0" eb="2">
      <t>ザイリョウ</t>
    </rPh>
    <rPh sb="2" eb="4">
      <t>カクニン</t>
    </rPh>
    <phoneticPr fontId="1"/>
  </si>
  <si>
    <t>段階確認</t>
    <rPh sb="0" eb="2">
      <t>ダンカイ</t>
    </rPh>
    <rPh sb="2" eb="4">
      <t>カクニン</t>
    </rPh>
    <phoneticPr fontId="1"/>
  </si>
  <si>
    <t>確認・立会</t>
    <rPh sb="0" eb="2">
      <t>カクニン</t>
    </rPh>
    <rPh sb="3" eb="5">
      <t>タチアイ</t>
    </rPh>
    <phoneticPr fontId="1"/>
  </si>
  <si>
    <t>安全管理</t>
    <rPh sb="0" eb="2">
      <t>アンゼン</t>
    </rPh>
    <rPh sb="2" eb="4">
      <t>カンリ</t>
    </rPh>
    <phoneticPr fontId="1"/>
  </si>
  <si>
    <t>工程管理</t>
    <rPh sb="0" eb="2">
      <t>コウテイ</t>
    </rPh>
    <rPh sb="2" eb="4">
      <t>カンリ</t>
    </rPh>
    <phoneticPr fontId="1"/>
  </si>
  <si>
    <t>出来形管理</t>
    <rPh sb="0" eb="2">
      <t>デキ</t>
    </rPh>
    <rPh sb="2" eb="3">
      <t>ガタ</t>
    </rPh>
    <rPh sb="3" eb="5">
      <t>カンリ</t>
    </rPh>
    <phoneticPr fontId="1"/>
  </si>
  <si>
    <t>品質管理</t>
    <rPh sb="0" eb="2">
      <t>ヒンシツ</t>
    </rPh>
    <rPh sb="2" eb="4">
      <t>カンリ</t>
    </rPh>
    <phoneticPr fontId="1"/>
  </si>
  <si>
    <t>その他</t>
    <rPh sb="2" eb="3">
      <t>タ</t>
    </rPh>
    <phoneticPr fontId="1"/>
  </si>
  <si>
    <t>創意工夫</t>
    <rPh sb="0" eb="2">
      <t>ソウイ</t>
    </rPh>
    <rPh sb="2" eb="4">
      <t>クフウ</t>
    </rPh>
    <phoneticPr fontId="1"/>
  </si>
  <si>
    <t>建設
副産物</t>
    <rPh sb="0" eb="2">
      <t>ケンセツ</t>
    </rPh>
    <rPh sb="3" eb="6">
      <t>フクサンブツ</t>
    </rPh>
    <phoneticPr fontId="1"/>
  </si>
  <si>
    <t>工事帳票</t>
    <rPh sb="0" eb="2">
      <t>コウジ</t>
    </rPh>
    <rPh sb="2" eb="4">
      <t>チョウヒョウ</t>
    </rPh>
    <phoneticPr fontId="1"/>
  </si>
  <si>
    <t>施工計画</t>
    <rPh sb="0" eb="2">
      <t>セコウ</t>
    </rPh>
    <rPh sb="2" eb="4">
      <t>ケイカク</t>
    </rPh>
    <phoneticPr fontId="1"/>
  </si>
  <si>
    <t>再生資源利用
計画書（実施書）</t>
    <rPh sb="0" eb="2">
      <t>サイセイ</t>
    </rPh>
    <rPh sb="2" eb="4">
      <t>シゲン</t>
    </rPh>
    <rPh sb="4" eb="6">
      <t>リヨウ</t>
    </rPh>
    <rPh sb="7" eb="10">
      <t>ケイカクショ</t>
    </rPh>
    <rPh sb="11" eb="13">
      <t>ジッシ</t>
    </rPh>
    <rPh sb="13" eb="14">
      <t>ショ</t>
    </rPh>
    <phoneticPr fontId="1"/>
  </si>
  <si>
    <t>再生資源利用促進
計画書（実施書）</t>
    <rPh sb="0" eb="2">
      <t>サイセイ</t>
    </rPh>
    <rPh sb="2" eb="4">
      <t>シゲン</t>
    </rPh>
    <rPh sb="4" eb="6">
      <t>リヨウ</t>
    </rPh>
    <rPh sb="6" eb="8">
      <t>ソクシン</t>
    </rPh>
    <rPh sb="9" eb="12">
      <t>ケイカクショ</t>
    </rPh>
    <rPh sb="13" eb="15">
      <t>ジッシ</t>
    </rPh>
    <rPh sb="15" eb="16">
      <t>ショ</t>
    </rPh>
    <phoneticPr fontId="1"/>
  </si>
  <si>
    <t>書類名称</t>
    <rPh sb="0" eb="2">
      <t>ショルイ</t>
    </rPh>
    <rPh sb="2" eb="4">
      <t>メイショウ</t>
    </rPh>
    <phoneticPr fontId="1"/>
  </si>
  <si>
    <t>情報共有システム対象
◎：必須</t>
    <rPh sb="0" eb="2">
      <t>ジョウホウ</t>
    </rPh>
    <rPh sb="2" eb="4">
      <t>キョウユウ</t>
    </rPh>
    <rPh sb="8" eb="10">
      <t>タイショウ</t>
    </rPh>
    <rPh sb="13" eb="15">
      <t>ヒッス</t>
    </rPh>
    <phoneticPr fontId="1"/>
  </si>
  <si>
    <t>完成検査</t>
    <rPh sb="0" eb="2">
      <t>カンセイ</t>
    </rPh>
    <rPh sb="2" eb="4">
      <t>ケンサ</t>
    </rPh>
    <phoneticPr fontId="1"/>
  </si>
  <si>
    <t>紙</t>
    <rPh sb="0" eb="1">
      <t>カミ</t>
    </rPh>
    <phoneticPr fontId="1"/>
  </si>
  <si>
    <t>電子</t>
    <rPh sb="0" eb="2">
      <t>デンシ</t>
    </rPh>
    <phoneticPr fontId="1"/>
  </si>
  <si>
    <t>備考</t>
    <rPh sb="0" eb="2">
      <t>ビコウ</t>
    </rPh>
    <phoneticPr fontId="1"/>
  </si>
  <si>
    <t>○</t>
  </si>
  <si>
    <t>施工体系図</t>
    <rPh sb="0" eb="2">
      <t>セコウ</t>
    </rPh>
    <rPh sb="2" eb="5">
      <t>タイケイズ</t>
    </rPh>
    <phoneticPr fontId="1"/>
  </si>
  <si>
    <t>◎</t>
  </si>
  <si>
    <t>表紙のみ</t>
    <rPh sb="0" eb="2">
      <t>ヒョウシ</t>
    </rPh>
    <phoneticPr fontId="1"/>
  </si>
  <si>
    <t>原則として電子検査を行う。
また、情報共有システムで処理する工事帳票及び完成検査時に紙に出力して用意する工事帳票は下記のとおりとする。</t>
    <rPh sb="0" eb="2">
      <t>ゲンソク</t>
    </rPh>
    <rPh sb="5" eb="7">
      <t>デンシ</t>
    </rPh>
    <rPh sb="7" eb="9">
      <t>ケンサ</t>
    </rPh>
    <rPh sb="10" eb="11">
      <t>オコナ</t>
    </rPh>
    <rPh sb="17" eb="19">
      <t>ジョウホウ</t>
    </rPh>
    <rPh sb="19" eb="21">
      <t>キョウユウ</t>
    </rPh>
    <rPh sb="26" eb="28">
      <t>ショリ</t>
    </rPh>
    <rPh sb="30" eb="32">
      <t>コウジ</t>
    </rPh>
    <rPh sb="32" eb="34">
      <t>チョウヒョウ</t>
    </rPh>
    <rPh sb="34" eb="35">
      <t>オヨ</t>
    </rPh>
    <rPh sb="36" eb="38">
      <t>カンセイ</t>
    </rPh>
    <rPh sb="38" eb="40">
      <t>ケンサ</t>
    </rPh>
    <rPh sb="40" eb="41">
      <t>ジ</t>
    </rPh>
    <rPh sb="42" eb="43">
      <t>カミ</t>
    </rPh>
    <rPh sb="44" eb="46">
      <t>シュツリョク</t>
    </rPh>
    <rPh sb="48" eb="50">
      <t>ヨウイ</t>
    </rPh>
    <rPh sb="52" eb="54">
      <t>コウジ</t>
    </rPh>
    <rPh sb="54" eb="56">
      <t>チョウヒョウ</t>
    </rPh>
    <rPh sb="57" eb="59">
      <t>カキ</t>
    </rPh>
    <phoneticPr fontId="1"/>
  </si>
  <si>
    <t>※デフォルトで表示されているものは福井市標準を示しており、工事内容に応じて受発注者間協議の上、決定すること。</t>
    <rPh sb="7" eb="9">
      <t>ヒョウジ</t>
    </rPh>
    <rPh sb="17" eb="20">
      <t>フクイシ</t>
    </rPh>
    <rPh sb="20" eb="22">
      <t>ヒョウジュン</t>
    </rPh>
    <rPh sb="23" eb="24">
      <t>シメ</t>
    </rPh>
    <rPh sb="29" eb="31">
      <t>コウジ</t>
    </rPh>
    <rPh sb="31" eb="33">
      <t>ナイヨウ</t>
    </rPh>
    <rPh sb="34" eb="35">
      <t>オウ</t>
    </rPh>
    <rPh sb="37" eb="40">
      <t>ジュハッチュウ</t>
    </rPh>
    <rPh sb="40" eb="41">
      <t>シャ</t>
    </rPh>
    <rPh sb="41" eb="42">
      <t>カン</t>
    </rPh>
    <rPh sb="42" eb="44">
      <t>キョウギ</t>
    </rPh>
    <rPh sb="45" eb="46">
      <t>ウエ</t>
    </rPh>
    <rPh sb="47" eb="49">
      <t>ケッテイ</t>
    </rPh>
    <phoneticPr fontId="1"/>
  </si>
  <si>
    <t>受注者了解</t>
    <rPh sb="0" eb="3">
      <t>ジュチュウシャ</t>
    </rPh>
    <rPh sb="3" eb="5">
      <t>リョウカイ</t>
    </rPh>
    <phoneticPr fontId="1"/>
  </si>
  <si>
    <t>Symantec EndPoint Protection V14</t>
    <phoneticPr fontId="1"/>
  </si>
  <si>
    <t>Microsoft Word2019又はoffice365</t>
    <rPh sb="18" eb="19">
      <t>マタ</t>
    </rPh>
    <phoneticPr fontId="1"/>
  </si>
  <si>
    <t>Microsoft Excel2019又はoffice365</t>
    <rPh sb="19" eb="20">
      <t>マタ</t>
    </rPh>
    <phoneticPr fontId="1"/>
  </si>
  <si>
    <t>Microsoft Print to PDF</t>
    <phoneticPr fontId="1"/>
  </si>
  <si>
    <t>電子データ化する書類ならびに電子納品対象とする書類については、紙媒体と電子媒体の両方による納品は行わないことを原則とし、受発注者間協議の上、決定すること。また、協議の上、押印の必要な書類を電子納品する場合には、オリジナルファイルを電子納品することを原則とすること。
情報共有システムを利用した帳票については電子納品することとし、それらのファイル形式は、システムから出力される形式による。また、検査時に紙に出力して用意する書類は６）情報共有システムの項目による。</t>
    <rPh sb="0" eb="2">
      <t>デンシ</t>
    </rPh>
    <rPh sb="5" eb="6">
      <t>カ</t>
    </rPh>
    <rPh sb="8" eb="10">
      <t>ショルイ</t>
    </rPh>
    <rPh sb="14" eb="16">
      <t>デンシ</t>
    </rPh>
    <rPh sb="16" eb="18">
      <t>ノウヒン</t>
    </rPh>
    <rPh sb="18" eb="20">
      <t>タイショウ</t>
    </rPh>
    <rPh sb="23" eb="25">
      <t>ショルイ</t>
    </rPh>
    <rPh sb="31" eb="32">
      <t>カミ</t>
    </rPh>
    <rPh sb="32" eb="34">
      <t>バイタイ</t>
    </rPh>
    <rPh sb="35" eb="37">
      <t>デンシ</t>
    </rPh>
    <rPh sb="37" eb="39">
      <t>バイタイ</t>
    </rPh>
    <rPh sb="40" eb="42">
      <t>リョウホウ</t>
    </rPh>
    <rPh sb="45" eb="47">
      <t>ノウヒン</t>
    </rPh>
    <rPh sb="48" eb="49">
      <t>オコナ</t>
    </rPh>
    <rPh sb="55" eb="57">
      <t>ゲンソク</t>
    </rPh>
    <rPh sb="60" eb="63">
      <t>ジュハッチュウ</t>
    </rPh>
    <rPh sb="63" eb="64">
      <t>シャ</t>
    </rPh>
    <rPh sb="64" eb="65">
      <t>カン</t>
    </rPh>
    <rPh sb="65" eb="67">
      <t>キョウギ</t>
    </rPh>
    <rPh sb="68" eb="69">
      <t>ウエ</t>
    </rPh>
    <rPh sb="70" eb="72">
      <t>ケッテイ</t>
    </rPh>
    <rPh sb="80" eb="82">
      <t>キョウギ</t>
    </rPh>
    <rPh sb="83" eb="84">
      <t>ウエ</t>
    </rPh>
    <rPh sb="85" eb="87">
      <t>オウイン</t>
    </rPh>
    <rPh sb="88" eb="90">
      <t>ヒツヨウ</t>
    </rPh>
    <rPh sb="91" eb="93">
      <t>ショルイ</t>
    </rPh>
    <rPh sb="94" eb="96">
      <t>デンシ</t>
    </rPh>
    <rPh sb="96" eb="98">
      <t>ノウヒン</t>
    </rPh>
    <rPh sb="100" eb="102">
      <t>バアイ</t>
    </rPh>
    <rPh sb="115" eb="117">
      <t>デンシ</t>
    </rPh>
    <rPh sb="117" eb="119">
      <t>ノウヒン</t>
    </rPh>
    <rPh sb="124" eb="126">
      <t>ゲンソク</t>
    </rPh>
    <rPh sb="133" eb="135">
      <t>ジョウホウ</t>
    </rPh>
    <rPh sb="135" eb="137">
      <t>キョウユウ</t>
    </rPh>
    <rPh sb="142" eb="144">
      <t>リヨウ</t>
    </rPh>
    <rPh sb="146" eb="148">
      <t>チョウヒョウ</t>
    </rPh>
    <rPh sb="153" eb="155">
      <t>デンシ</t>
    </rPh>
    <rPh sb="155" eb="157">
      <t>ノウヒン</t>
    </rPh>
    <rPh sb="172" eb="174">
      <t>ケイシキ</t>
    </rPh>
    <rPh sb="182" eb="184">
      <t>シュツリョク</t>
    </rPh>
    <rPh sb="187" eb="189">
      <t>ケイシキ</t>
    </rPh>
    <rPh sb="196" eb="198">
      <t>ケンサ</t>
    </rPh>
    <rPh sb="198" eb="199">
      <t>ジ</t>
    </rPh>
    <rPh sb="200" eb="201">
      <t>カミ</t>
    </rPh>
    <rPh sb="202" eb="204">
      <t>シュツリョク</t>
    </rPh>
    <rPh sb="206" eb="208">
      <t>ヨウイ</t>
    </rPh>
    <rPh sb="210" eb="212">
      <t>ショルイ</t>
    </rPh>
    <rPh sb="215" eb="217">
      <t>ジョウホウ</t>
    </rPh>
    <rPh sb="217" eb="219">
      <t>キョウユウ</t>
    </rPh>
    <rPh sb="224" eb="226">
      <t>コウモク</t>
    </rPh>
    <phoneticPr fontId="1"/>
  </si>
  <si>
    <t>７）納品形態と検査時に使用する成果形態</t>
    <rPh sb="2" eb="4">
      <t>ノウヒン</t>
    </rPh>
    <rPh sb="4" eb="6">
      <t>ケイタイ</t>
    </rPh>
    <rPh sb="7" eb="9">
      <t>ケンサ</t>
    </rPh>
    <rPh sb="9" eb="10">
      <t>ジ</t>
    </rPh>
    <rPh sb="11" eb="13">
      <t>シヨウ</t>
    </rPh>
    <rPh sb="15" eb="17">
      <t>セイカ</t>
    </rPh>
    <rPh sb="17" eb="19">
      <t>ケイタイ</t>
    </rPh>
    <phoneticPr fontId="1"/>
  </si>
  <si>
    <t>電子データ化する書類ならびに電子納品対象とする書類については、紙媒体と電子媒体の両方による納品は行わないことを原則とし、受発注者間協議の上、決定すること。また、協議の上、押印の必要な書類を電子納品する場合には、オリジナルファイルを電子納品することを原則とすること。
情報共有システムを利用した帳票については電子納品することとし、それらのファイル形式は、システムから出力される形式による。また、検査時に紙に出力して用意する書類は６）情報共有システムの項目による。</t>
    <rPh sb="0" eb="2">
      <t>デンシ</t>
    </rPh>
    <rPh sb="5" eb="6">
      <t>カ</t>
    </rPh>
    <rPh sb="8" eb="10">
      <t>ショルイ</t>
    </rPh>
    <rPh sb="14" eb="16">
      <t>デンシ</t>
    </rPh>
    <rPh sb="16" eb="18">
      <t>ノウヒン</t>
    </rPh>
    <rPh sb="18" eb="20">
      <t>タイショウ</t>
    </rPh>
    <rPh sb="23" eb="25">
      <t>ショルイ</t>
    </rPh>
    <rPh sb="31" eb="32">
      <t>カミ</t>
    </rPh>
    <rPh sb="32" eb="34">
      <t>バイタイ</t>
    </rPh>
    <rPh sb="35" eb="37">
      <t>デンシ</t>
    </rPh>
    <rPh sb="37" eb="39">
      <t>バイタイ</t>
    </rPh>
    <rPh sb="40" eb="42">
      <t>リョウホウ</t>
    </rPh>
    <rPh sb="45" eb="47">
      <t>ノウヒン</t>
    </rPh>
    <rPh sb="48" eb="49">
      <t>オコナ</t>
    </rPh>
    <rPh sb="55" eb="57">
      <t>ゲンソク</t>
    </rPh>
    <rPh sb="60" eb="63">
      <t>ジュハッチュウ</t>
    </rPh>
    <rPh sb="63" eb="64">
      <t>シャ</t>
    </rPh>
    <rPh sb="64" eb="65">
      <t>カン</t>
    </rPh>
    <rPh sb="65" eb="67">
      <t>キョウギ</t>
    </rPh>
    <rPh sb="68" eb="69">
      <t>ウエ</t>
    </rPh>
    <rPh sb="70" eb="72">
      <t>ケッテイ</t>
    </rPh>
    <rPh sb="80" eb="82">
      <t>キョウギ</t>
    </rPh>
    <rPh sb="83" eb="84">
      <t>ウエ</t>
    </rPh>
    <rPh sb="85" eb="87">
      <t>オウイン</t>
    </rPh>
    <rPh sb="88" eb="90">
      <t>ヒツヨウ</t>
    </rPh>
    <rPh sb="91" eb="93">
      <t>ショルイ</t>
    </rPh>
    <rPh sb="94" eb="96">
      <t>デンシ</t>
    </rPh>
    <rPh sb="96" eb="98">
      <t>ノウヒン</t>
    </rPh>
    <rPh sb="100" eb="102">
      <t>バアイ</t>
    </rPh>
    <rPh sb="115" eb="117">
      <t>デンシ</t>
    </rPh>
    <rPh sb="117" eb="119">
      <t>ノウヒン</t>
    </rPh>
    <rPh sb="124" eb="126">
      <t>ゲンソク</t>
    </rPh>
    <phoneticPr fontId="1"/>
  </si>
  <si>
    <t>８）利用ソフト等</t>
    <rPh sb="2" eb="4">
      <t>リヨウ</t>
    </rPh>
    <rPh sb="7" eb="8">
      <t>トウ</t>
    </rPh>
    <phoneticPr fontId="1"/>
  </si>
  <si>
    <t>９）電子メール送受信ルール</t>
    <rPh sb="2" eb="4">
      <t>デンシ</t>
    </rPh>
    <rPh sb="7" eb="10">
      <t>ソウジュシン</t>
    </rPh>
    <phoneticPr fontId="1"/>
  </si>
  <si>
    <t>１０）電子媒体の納品方法（指示）</t>
    <rPh sb="3" eb="5">
      <t>デンシ</t>
    </rPh>
    <rPh sb="5" eb="7">
      <t>バイタイ</t>
    </rPh>
    <rPh sb="8" eb="10">
      <t>ノウヒン</t>
    </rPh>
    <rPh sb="10" eb="12">
      <t>ホウホウ</t>
    </rPh>
    <rPh sb="13" eb="15">
      <t>シジ</t>
    </rPh>
    <phoneticPr fontId="1"/>
  </si>
  <si>
    <t>１１）その他協議決定事項</t>
    <rPh sb="5" eb="6">
      <t>タ</t>
    </rPh>
    <rPh sb="6" eb="8">
      <t>キョウギ</t>
    </rPh>
    <rPh sb="8" eb="10">
      <t>ケッテイ</t>
    </rPh>
    <rPh sb="10" eb="12">
      <t>ジコウ</t>
    </rPh>
    <phoneticPr fontId="1"/>
  </si>
  <si>
    <t>水道管路課</t>
    <rPh sb="0" eb="2">
      <t>スイドウ</t>
    </rPh>
    <rPh sb="2" eb="4">
      <t>カンロ</t>
    </rPh>
    <rPh sb="4" eb="5">
      <t>カ</t>
    </rPh>
    <phoneticPr fontId="1"/>
  </si>
  <si>
    <t>水道施設課</t>
    <rPh sb="0" eb="2">
      <t>スイドウ</t>
    </rPh>
    <rPh sb="2" eb="4">
      <t>シセツ</t>
    </rPh>
    <rPh sb="4" eb="5">
      <t>カ</t>
    </rPh>
    <phoneticPr fontId="3"/>
  </si>
  <si>
    <t>浄水管理事務所</t>
  </si>
  <si>
    <t>簡易水道課</t>
    <rPh sb="0" eb="2">
      <t>カンイ</t>
    </rPh>
    <rPh sb="2" eb="4">
      <t>スイドウ</t>
    </rPh>
    <rPh sb="4" eb="5">
      <t>カ</t>
    </rPh>
    <phoneticPr fontId="3"/>
  </si>
  <si>
    <t>下水管路課</t>
    <rPh sb="0" eb="2">
      <t>ゲスイ</t>
    </rPh>
    <rPh sb="2" eb="4">
      <t>カンロ</t>
    </rPh>
    <rPh sb="4" eb="5">
      <t>カ</t>
    </rPh>
    <phoneticPr fontId="3"/>
  </si>
  <si>
    <t>雨水対策室</t>
    <rPh sb="0" eb="1">
      <t>アメ</t>
    </rPh>
    <rPh sb="1" eb="2">
      <t>スイ</t>
    </rPh>
    <rPh sb="2" eb="5">
      <t>タイサクシツ</t>
    </rPh>
    <phoneticPr fontId="3"/>
  </si>
  <si>
    <t>下水施設課</t>
    <rPh sb="0" eb="2">
      <t>ゲスイ</t>
    </rPh>
    <rPh sb="2" eb="4">
      <t>シセツ</t>
    </rPh>
    <rPh sb="4" eb="5">
      <t>カ</t>
    </rPh>
    <phoneticPr fontId="3"/>
  </si>
  <si>
    <t>下水施設管理事務所</t>
    <rPh sb="0" eb="2">
      <t>ゲスイ</t>
    </rPh>
    <rPh sb="2" eb="4">
      <t>シセツ</t>
    </rPh>
    <rPh sb="4" eb="6">
      <t>カンリ</t>
    </rPh>
    <rPh sb="6" eb="8">
      <t>ジム</t>
    </rPh>
    <rPh sb="8" eb="9">
      <t>ショ</t>
    </rPh>
    <phoneticPr fontId="3"/>
  </si>
  <si>
    <t>経営管理課</t>
    <rPh sb="0" eb="2">
      <t>ケイエイ</t>
    </rPh>
    <rPh sb="2" eb="4">
      <t>カンリ</t>
    </rPh>
    <rPh sb="4" eb="5">
      <t>カ</t>
    </rPh>
    <phoneticPr fontId="1"/>
  </si>
  <si>
    <t>1610050000</t>
    <phoneticPr fontId="1"/>
  </si>
  <si>
    <t>1650050000</t>
    <phoneticPr fontId="1"/>
  </si>
  <si>
    <t>受注者は電子成果品を作成し、チェックシステムにより要領等に準拠していることを確認したうえで、電子媒体納品書（様式2-1）及び電子成果品（CD-R又はDVD-R）１部を提出すること。</t>
    <rPh sb="0" eb="3">
      <t>ジュチュウシャ</t>
    </rPh>
    <rPh sb="4" eb="6">
      <t>デンシ</t>
    </rPh>
    <rPh sb="6" eb="8">
      <t>セイカ</t>
    </rPh>
    <rPh sb="8" eb="9">
      <t>ヒン</t>
    </rPh>
    <rPh sb="10" eb="12">
      <t>サクセイ</t>
    </rPh>
    <rPh sb="25" eb="28">
      <t>ヨウリョウトウ</t>
    </rPh>
    <rPh sb="29" eb="31">
      <t>ジュンキョ</t>
    </rPh>
    <rPh sb="38" eb="40">
      <t>カクニン</t>
    </rPh>
    <rPh sb="46" eb="48">
      <t>デンシ</t>
    </rPh>
    <rPh sb="48" eb="50">
      <t>バイタイ</t>
    </rPh>
    <rPh sb="50" eb="53">
      <t>ノウヒンショ</t>
    </rPh>
    <rPh sb="54" eb="56">
      <t>ヨウシキ</t>
    </rPh>
    <rPh sb="60" eb="61">
      <t>オヨ</t>
    </rPh>
    <rPh sb="62" eb="64">
      <t>デンシ</t>
    </rPh>
    <rPh sb="64" eb="66">
      <t>セイカ</t>
    </rPh>
    <rPh sb="66" eb="67">
      <t>ヒン</t>
    </rPh>
    <rPh sb="72" eb="73">
      <t>マタ</t>
    </rPh>
    <rPh sb="81" eb="82">
      <t>ブ</t>
    </rPh>
    <rPh sb="83" eb="85">
      <t>テイシュツ</t>
    </rPh>
    <phoneticPr fontId="1"/>
  </si>
  <si>
    <t>　</t>
  </si>
  <si>
    <t>建設部　建築事務所　営繕課</t>
    <rPh sb="4" eb="6">
      <t>ケンチク</t>
    </rPh>
    <rPh sb="6" eb="8">
      <t>ジム</t>
    </rPh>
    <rPh sb="8" eb="9">
      <t>ショ</t>
    </rPh>
    <phoneticPr fontId="1"/>
  </si>
  <si>
    <t>建設部　建築事務所　住宅政策課</t>
    <rPh sb="4" eb="6">
      <t>ケンチク</t>
    </rPh>
    <rPh sb="6" eb="8">
      <t>ジム</t>
    </rPh>
    <rPh sb="8" eb="9">
      <t>ショ</t>
    </rPh>
    <phoneticPr fontId="1"/>
  </si>
  <si>
    <t>建設部　建築事務所　市営住宅課</t>
    <rPh sb="4" eb="9">
      <t>ケンチクジムショ</t>
    </rPh>
    <rPh sb="10" eb="12">
      <t>シエイ</t>
    </rPh>
    <rPh sb="12" eb="14">
      <t>ジュウタク</t>
    </rPh>
    <phoneticPr fontId="1"/>
  </si>
  <si>
    <t>doc</t>
  </si>
  <si>
    <t>xls</t>
  </si>
  <si>
    <t>集落排水管理事務所</t>
    <phoneticPr fontId="1"/>
  </si>
  <si>
    <t>1650250002</t>
    <phoneticPr fontId="1"/>
  </si>
  <si>
    <t>新クリーンセンター建設事務所</t>
    <rPh sb="0" eb="1">
      <t>シン</t>
    </rPh>
    <rPh sb="9" eb="14">
      <t>ケンセツジムショ</t>
    </rPh>
    <phoneticPr fontId="1"/>
  </si>
  <si>
    <t>市民生活部　環境事務所　新クリーンセンター建設事務所</t>
    <rPh sb="0" eb="2">
      <t>シミン</t>
    </rPh>
    <rPh sb="2" eb="4">
      <t>セイカツ</t>
    </rPh>
    <rPh sb="4" eb="5">
      <t>ブ</t>
    </rPh>
    <rPh sb="6" eb="8">
      <t>カンキョウ</t>
    </rPh>
    <rPh sb="8" eb="10">
      <t>ジム</t>
    </rPh>
    <rPh sb="10" eb="11">
      <t>ショ</t>
    </rPh>
    <rPh sb="12" eb="13">
      <t>シン</t>
    </rPh>
    <rPh sb="21" eb="23">
      <t>ケンセツ</t>
    </rPh>
    <rPh sb="23" eb="25">
      <t>ジム</t>
    </rPh>
    <rPh sb="25" eb="26">
      <t>ショ</t>
    </rPh>
    <phoneticPr fontId="1"/>
  </si>
  <si>
    <t>都市政策部　都市整備課</t>
    <rPh sb="2" eb="4">
      <t>セイサク</t>
    </rPh>
    <rPh sb="10" eb="11">
      <t>カ</t>
    </rPh>
    <phoneticPr fontId="1"/>
  </si>
  <si>
    <t>都市政策部　都市計画課</t>
    <rPh sb="2" eb="4">
      <t>セイサク</t>
    </rPh>
    <phoneticPr fontId="1"/>
  </si>
  <si>
    <t>1150050000</t>
    <phoneticPr fontId="1"/>
  </si>
  <si>
    <t>1150100000</t>
    <phoneticPr fontId="1"/>
  </si>
  <si>
    <t>0800700000</t>
    <phoneticPr fontId="1"/>
  </si>
  <si>
    <t>R6-4-1現在</t>
    <rPh sb="6" eb="8">
      <t>ゲンザイ</t>
    </rPh>
    <phoneticPr fontId="3"/>
  </si>
  <si>
    <t>上下水道局　経営部　経営管理課</t>
    <rPh sb="0" eb="2">
      <t>ジョウゲ</t>
    </rPh>
    <rPh sb="2" eb="5">
      <t>スイドウキョク</t>
    </rPh>
    <rPh sb="6" eb="8">
      <t>ケイエイ</t>
    </rPh>
    <rPh sb="8" eb="9">
      <t>ブ</t>
    </rPh>
    <rPh sb="10" eb="12">
      <t>ケイエイ</t>
    </rPh>
    <rPh sb="12" eb="14">
      <t>カンリ</t>
    </rPh>
    <rPh sb="14" eb="15">
      <t>カ</t>
    </rPh>
    <phoneticPr fontId="1"/>
  </si>
  <si>
    <t>上下水道局　事業部　水道管路課</t>
    <rPh sb="10" eb="12">
      <t>スイドウ</t>
    </rPh>
    <rPh sb="12" eb="14">
      <t>カンロ</t>
    </rPh>
    <phoneticPr fontId="1"/>
  </si>
  <si>
    <t>上下水道局　事業部　水道施設課</t>
    <rPh sb="10" eb="12">
      <t>スイドウ</t>
    </rPh>
    <rPh sb="12" eb="14">
      <t>シセツ</t>
    </rPh>
    <rPh sb="14" eb="15">
      <t>カ</t>
    </rPh>
    <phoneticPr fontId="1"/>
  </si>
  <si>
    <t>上下水道局　事業部　浄水管理事務所</t>
    <rPh sb="10" eb="12">
      <t>ジョウスイ</t>
    </rPh>
    <rPh sb="12" eb="14">
      <t>カンリ</t>
    </rPh>
    <rPh sb="14" eb="16">
      <t>ジム</t>
    </rPh>
    <rPh sb="16" eb="17">
      <t>ショ</t>
    </rPh>
    <phoneticPr fontId="1"/>
  </si>
  <si>
    <t>上下水道局　事業部　簡易水道課</t>
    <rPh sb="10" eb="12">
      <t>カンイ</t>
    </rPh>
    <rPh sb="12" eb="14">
      <t>スイドウ</t>
    </rPh>
    <rPh sb="14" eb="15">
      <t>カ</t>
    </rPh>
    <phoneticPr fontId="1"/>
  </si>
  <si>
    <t>上下水道局　事業部　下水管路課</t>
    <rPh sb="10" eb="12">
      <t>ゲスイ</t>
    </rPh>
    <rPh sb="12" eb="14">
      <t>カンロ</t>
    </rPh>
    <rPh sb="14" eb="15">
      <t>カ</t>
    </rPh>
    <phoneticPr fontId="1"/>
  </si>
  <si>
    <t>上下水道局　事業部　雨水対策室</t>
    <rPh sb="10" eb="12">
      <t>ウスイ</t>
    </rPh>
    <rPh sb="12" eb="14">
      <t>タイサク</t>
    </rPh>
    <rPh sb="14" eb="15">
      <t>シツ</t>
    </rPh>
    <phoneticPr fontId="1"/>
  </si>
  <si>
    <t>上下水道局　事業部　下水施設課</t>
    <rPh sb="10" eb="12">
      <t>ゲスイ</t>
    </rPh>
    <rPh sb="12" eb="15">
      <t>シセツカ</t>
    </rPh>
    <phoneticPr fontId="1"/>
  </si>
  <si>
    <t>上下水道局　事業部　集落排水管理事務所</t>
    <rPh sb="10" eb="12">
      <t>シュウラク</t>
    </rPh>
    <rPh sb="12" eb="14">
      <t>ハイスイ</t>
    </rPh>
    <rPh sb="14" eb="16">
      <t>カンリ</t>
    </rPh>
    <rPh sb="16" eb="18">
      <t>ジム</t>
    </rPh>
    <rPh sb="18" eb="19">
      <t>ショ</t>
    </rPh>
    <phoneticPr fontId="1"/>
  </si>
  <si>
    <t>上下水道局　事業部　下水施設管理事務所</t>
    <rPh sb="10" eb="12">
      <t>ゲスイ</t>
    </rPh>
    <rPh sb="12" eb="14">
      <t>シセツ</t>
    </rPh>
    <rPh sb="14" eb="16">
      <t>カンリ</t>
    </rPh>
    <rPh sb="16" eb="18">
      <t>ジム</t>
    </rPh>
    <rPh sb="18" eb="19">
      <t>ショ</t>
    </rPh>
    <phoneticPr fontId="1"/>
  </si>
  <si>
    <t>福井情報共有システム運用ガイドライン（R６．４）を適用する。</t>
    <rPh sb="0" eb="2">
      <t>フクイ</t>
    </rPh>
    <rPh sb="2" eb="4">
      <t>ジョウホウ</t>
    </rPh>
    <rPh sb="4" eb="6">
      <t>キョウユウ</t>
    </rPh>
    <rPh sb="10" eb="12">
      <t>ウンヨウ</t>
    </rPh>
    <rPh sb="25" eb="27">
      <t>テキヨウ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</si>
</sst>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00.000000"/>
    <numFmt numFmtId="177" formatCode="00000"/>
    <numFmt numFmtId="178" formatCode="&quot;～&quot;@"/>
  </numFmts>
  <fonts count="40"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9"/>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theme="1"/>
      <name val="ＭＳ Ｐゴシック"/>
      <family val="3"/>
      <charset val="128"/>
      <scheme val="minor"/>
    </font>
    <font>
      <sz val="9"/>
      <color indexed="81"/>
      <name val="ＭＳ Ｐゴシック"/>
      <family val="3"/>
      <charset val="128"/>
    </font>
    <font>
      <sz val="9"/>
      <color theme="1"/>
      <name val="ＭＳ Ｐゴシック"/>
      <family val="2"/>
      <charset val="128"/>
      <scheme val="minor"/>
    </font>
    <font>
      <sz val="9"/>
      <color rgb="FFFF0000"/>
      <name val="ＭＳ Ｐゴシック"/>
      <family val="3"/>
      <charset val="128"/>
      <scheme val="minor"/>
    </font>
    <font>
      <sz val="9"/>
      <name val="ＭＳ Ｐゴシック"/>
      <family val="3"/>
      <charset val="128"/>
      <scheme val="minor"/>
    </font>
    <font>
      <sz val="8"/>
      <color theme="1"/>
      <name val="ＭＳ Ｐゴシック"/>
      <family val="3"/>
      <charset val="128"/>
      <scheme val="minor"/>
    </font>
    <font>
      <sz val="8"/>
      <color theme="1"/>
      <name val="ＭＳ Ｐゴシック"/>
      <family val="2"/>
      <charset val="128"/>
      <scheme val="minor"/>
    </font>
    <font>
      <sz val="11"/>
      <color theme="0"/>
      <name val="ＭＳ Ｐゴシック"/>
      <family val="2"/>
      <charset val="128"/>
      <scheme val="minor"/>
    </font>
    <font>
      <u/>
      <sz val="11"/>
      <color theme="10"/>
      <name val="ＭＳ Ｐゴシック"/>
      <family val="2"/>
      <charset val="128"/>
      <scheme val="minor"/>
    </font>
    <font>
      <sz val="10.5"/>
      <color theme="1"/>
      <name val="ＭＳ Ｐゴシック"/>
      <family val="2"/>
      <charset val="128"/>
      <scheme val="minor"/>
    </font>
    <font>
      <sz val="10.5"/>
      <color theme="1"/>
      <name val="ＭＳ Ｐゴシック"/>
      <family val="3"/>
      <charset val="128"/>
      <scheme val="minor"/>
    </font>
    <font>
      <sz val="9"/>
      <color rgb="FF00B050"/>
      <name val="ＭＳ Ｐゴシック"/>
      <family val="3"/>
      <charset val="128"/>
      <scheme val="minor"/>
    </font>
    <font>
      <sz val="9"/>
      <color rgb="FF0070C0"/>
      <name val="ＭＳ Ｐゴシック"/>
      <family val="3"/>
      <charset val="128"/>
      <scheme val="minor"/>
    </font>
    <font>
      <sz val="11"/>
      <name val="ＭＳ Ｐゴシック"/>
      <family val="2"/>
      <charset val="128"/>
      <scheme val="minor"/>
    </font>
    <font>
      <sz val="11"/>
      <name val="ＭＳ Ｐゴシック"/>
      <family val="3"/>
      <charset val="128"/>
      <scheme val="minor"/>
    </font>
    <font>
      <b/>
      <sz val="9"/>
      <color indexed="81"/>
      <name val="ＭＳ Ｐゴシック"/>
      <family val="3"/>
      <charset val="128"/>
    </font>
    <font>
      <sz val="10"/>
      <name val="ＭＳ Ｐゴシック"/>
      <family val="3"/>
      <charset val="128"/>
      <scheme val="minor"/>
    </font>
  </fonts>
  <fills count="28">
    <fill>
      <patternFill patternType="none"/>
    </fill>
    <fill>
      <patternFill patternType="gray125"/>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theme="9" tint="0.79998168889431442"/>
        <bgColor indexed="64"/>
      </patternFill>
    </fill>
    <fill>
      <patternFill patternType="solid">
        <fgColor theme="0" tint="-0.249977111117893"/>
        <bgColor indexed="64"/>
      </patternFill>
    </fill>
  </fills>
  <borders count="8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auto="1"/>
      </left>
      <right/>
      <top style="thin">
        <color auto="1"/>
      </top>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indexed="64"/>
      </top>
      <bottom/>
      <diagonal/>
    </border>
    <border>
      <left/>
      <right style="thin">
        <color indexed="64"/>
      </right>
      <top style="thin">
        <color indexed="64"/>
      </top>
      <bottom/>
      <diagonal/>
    </border>
    <border>
      <left/>
      <right/>
      <top/>
      <bottom style="thin">
        <color auto="1"/>
      </bottom>
      <diagonal/>
    </border>
    <border>
      <left/>
      <right style="thin">
        <color auto="1"/>
      </right>
      <top/>
      <bottom style="thin">
        <color auto="1"/>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hair">
        <color auto="1"/>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auto="1"/>
      </right>
      <top style="thin">
        <color indexed="64"/>
      </top>
      <bottom style="hair">
        <color indexed="64"/>
      </bottom>
      <diagonal/>
    </border>
    <border>
      <left style="thin">
        <color indexed="64"/>
      </left>
      <right style="hair">
        <color indexed="64"/>
      </right>
      <top style="hair">
        <color auto="1"/>
      </top>
      <bottom style="hair">
        <color auto="1"/>
      </bottom>
      <diagonal/>
    </border>
    <border>
      <left style="hair">
        <color indexed="64"/>
      </left>
      <right style="hair">
        <color indexed="64"/>
      </right>
      <top style="hair">
        <color auto="1"/>
      </top>
      <bottom style="hair">
        <color auto="1"/>
      </bottom>
      <diagonal/>
    </border>
    <border>
      <left style="hair">
        <color indexed="64"/>
      </left>
      <right style="thin">
        <color auto="1"/>
      </right>
      <top style="hair">
        <color auto="1"/>
      </top>
      <bottom style="hair">
        <color auto="1"/>
      </bottom>
      <diagonal/>
    </border>
    <border>
      <left style="thin">
        <color indexed="64"/>
      </left>
      <right style="hair">
        <color indexed="64"/>
      </right>
      <top style="hair">
        <color auto="1"/>
      </top>
      <bottom style="thin">
        <color auto="1"/>
      </bottom>
      <diagonal/>
    </border>
    <border>
      <left style="hair">
        <color indexed="64"/>
      </left>
      <right style="hair">
        <color indexed="64"/>
      </right>
      <top style="hair">
        <color auto="1"/>
      </top>
      <bottom style="thin">
        <color auto="1"/>
      </bottom>
      <diagonal/>
    </border>
    <border>
      <left style="hair">
        <color indexed="64"/>
      </left>
      <right style="thin">
        <color auto="1"/>
      </right>
      <top style="hair">
        <color auto="1"/>
      </top>
      <bottom style="thin">
        <color auto="1"/>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auto="1"/>
      </right>
      <top style="thin">
        <color indexed="64"/>
      </top>
      <bottom/>
      <diagonal/>
    </border>
    <border>
      <left style="thin">
        <color indexed="64"/>
      </left>
      <right style="hair">
        <color indexed="64"/>
      </right>
      <top style="hair">
        <color auto="1"/>
      </top>
      <bottom style="hair">
        <color auto="1"/>
      </bottom>
      <diagonal/>
    </border>
    <border>
      <left style="hair">
        <color indexed="64"/>
      </left>
      <right style="hair">
        <color indexed="64"/>
      </right>
      <top style="hair">
        <color auto="1"/>
      </top>
      <bottom style="hair">
        <color auto="1"/>
      </bottom>
      <diagonal/>
    </border>
    <border>
      <left style="hair">
        <color indexed="64"/>
      </left>
      <right style="thin">
        <color auto="1"/>
      </right>
      <top style="hair">
        <color auto="1"/>
      </top>
      <bottom style="hair">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hair">
        <color auto="1"/>
      </left>
      <right/>
      <top style="double">
        <color auto="1"/>
      </top>
      <bottom style="thin">
        <color auto="1"/>
      </bottom>
      <diagonal/>
    </border>
    <border>
      <left style="hair">
        <color indexed="64"/>
      </left>
      <right/>
      <top style="thin">
        <color indexed="64"/>
      </top>
      <bottom style="hair">
        <color indexed="64"/>
      </bottom>
      <diagonal/>
    </border>
    <border>
      <left style="hair">
        <color auto="1"/>
      </left>
      <right/>
      <top style="thin">
        <color auto="1"/>
      </top>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right style="thin">
        <color auto="1"/>
      </right>
      <top style="hair">
        <color auto="1"/>
      </top>
      <bottom style="hair">
        <color auto="1"/>
      </bottom>
      <diagonal/>
    </border>
    <border>
      <left/>
      <right style="hair">
        <color auto="1"/>
      </right>
      <top style="hair">
        <color auto="1"/>
      </top>
      <bottom style="thin">
        <color auto="1"/>
      </bottom>
      <diagonal/>
    </border>
    <border>
      <left style="hair">
        <color auto="1"/>
      </left>
      <right/>
      <top style="hair">
        <color auto="1"/>
      </top>
      <bottom style="thin">
        <color auto="1"/>
      </bottom>
      <diagonal/>
    </border>
    <border diagonalUp="1">
      <left style="hair">
        <color auto="1"/>
      </left>
      <right style="hair">
        <color auto="1"/>
      </right>
      <top style="thin">
        <color auto="1"/>
      </top>
      <bottom style="thin">
        <color auto="1"/>
      </bottom>
      <diagonal style="hair">
        <color auto="1"/>
      </diagonal>
    </border>
    <border diagonalUp="1">
      <left style="hair">
        <color auto="1"/>
      </left>
      <right style="thin">
        <color auto="1"/>
      </right>
      <top style="thin">
        <color auto="1"/>
      </top>
      <bottom style="thin">
        <color auto="1"/>
      </bottom>
      <diagonal style="hair">
        <color auto="1"/>
      </diagonal>
    </border>
    <border diagonalUp="1">
      <left style="hair">
        <color auto="1"/>
      </left>
      <right style="hair">
        <color auto="1"/>
      </right>
      <top style="thin">
        <color auto="1"/>
      </top>
      <bottom style="hair">
        <color auto="1"/>
      </bottom>
      <diagonal style="hair">
        <color auto="1"/>
      </diagonal>
    </border>
    <border diagonalUp="1">
      <left style="hair">
        <color auto="1"/>
      </left>
      <right style="thin">
        <color auto="1"/>
      </right>
      <top style="thin">
        <color auto="1"/>
      </top>
      <bottom style="hair">
        <color auto="1"/>
      </bottom>
      <diagonal style="hair">
        <color auto="1"/>
      </diagonal>
    </border>
    <border diagonalUp="1">
      <left style="thin">
        <color auto="1"/>
      </left>
      <right style="hair">
        <color auto="1"/>
      </right>
      <top style="thin">
        <color auto="1"/>
      </top>
      <bottom style="thin">
        <color auto="1"/>
      </bottom>
      <diagonal style="hair">
        <color auto="1"/>
      </diagonal>
    </border>
    <border diagonalUp="1">
      <left style="thin">
        <color auto="1"/>
      </left>
      <right style="thin">
        <color auto="1"/>
      </right>
      <top style="thin">
        <color auto="1"/>
      </top>
      <bottom style="thin">
        <color auto="1"/>
      </bottom>
      <diagonal style="hair">
        <color auto="1"/>
      </diagonal>
    </border>
    <border diagonalUp="1">
      <left style="hair">
        <color auto="1"/>
      </left>
      <right style="hair">
        <color auto="1"/>
      </right>
      <top style="hair">
        <color auto="1"/>
      </top>
      <bottom style="thin">
        <color auto="1"/>
      </bottom>
      <diagonal style="hair">
        <color auto="1"/>
      </diagonal>
    </border>
    <border diagonalUp="1">
      <left style="hair">
        <color auto="1"/>
      </left>
      <right style="thin">
        <color auto="1"/>
      </right>
      <top style="hair">
        <color auto="1"/>
      </top>
      <bottom style="thin">
        <color auto="1"/>
      </bottom>
      <diagonal style="hair">
        <color auto="1"/>
      </diagonal>
    </border>
    <border diagonalUp="1">
      <left style="hair">
        <color auto="1"/>
      </left>
      <right style="thin">
        <color auto="1"/>
      </right>
      <top style="hair">
        <color auto="1"/>
      </top>
      <bottom style="hair">
        <color auto="1"/>
      </bottom>
      <diagonal style="hair">
        <color auto="1"/>
      </diagonal>
    </border>
    <border diagonalUp="1">
      <left style="hair">
        <color auto="1"/>
      </left>
      <right style="hair">
        <color auto="1"/>
      </right>
      <top style="hair">
        <color auto="1"/>
      </top>
      <bottom style="hair">
        <color auto="1"/>
      </bottom>
      <diagonal style="hair">
        <color auto="1"/>
      </diagonal>
    </border>
    <border>
      <left/>
      <right style="hair">
        <color auto="1"/>
      </right>
      <top style="thin">
        <color auto="1"/>
      </top>
      <bottom style="hair">
        <color auto="1"/>
      </bottom>
      <diagonal/>
    </border>
    <border diagonalUp="1">
      <left style="thin">
        <color auto="1"/>
      </left>
      <right style="hair">
        <color auto="1"/>
      </right>
      <top style="thin">
        <color auto="1"/>
      </top>
      <bottom style="hair">
        <color auto="1"/>
      </bottom>
      <diagonal style="hair">
        <color auto="1"/>
      </diagonal>
    </border>
    <border diagonalUp="1">
      <left style="thin">
        <color auto="1"/>
      </left>
      <right style="hair">
        <color auto="1"/>
      </right>
      <top style="hair">
        <color auto="1"/>
      </top>
      <bottom style="thin">
        <color auto="1"/>
      </bottom>
      <diagonal style="hair">
        <color auto="1"/>
      </diagonal>
    </border>
    <border diagonalUp="1">
      <left style="thin">
        <color auto="1"/>
      </left>
      <right style="hair">
        <color auto="1"/>
      </right>
      <top style="hair">
        <color indexed="64"/>
      </top>
      <bottom style="hair">
        <color indexed="64"/>
      </bottom>
      <diagonal style="hair">
        <color auto="1"/>
      </diagonal>
    </border>
  </borders>
  <cellStyleXfs count="46">
    <xf numFmtId="0" fontId="0" fillId="0" borderId="0">
      <alignment vertical="center"/>
    </xf>
    <xf numFmtId="0" fontId="2" fillId="0" borderId="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6" borderId="0" applyNumberFormat="0" applyBorder="0" applyAlignment="0" applyProtection="0">
      <alignment vertical="center"/>
    </xf>
    <xf numFmtId="0" fontId="6" fillId="9" borderId="0" applyNumberFormat="0" applyBorder="0" applyAlignment="0" applyProtection="0">
      <alignment vertical="center"/>
    </xf>
    <xf numFmtId="0" fontId="6" fillId="12" borderId="0" applyNumberFormat="0" applyBorder="0" applyAlignment="0" applyProtection="0">
      <alignment vertical="center"/>
    </xf>
    <xf numFmtId="0" fontId="7" fillId="13"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20" borderId="0" applyNumberFormat="0" applyBorder="0" applyAlignment="0" applyProtection="0">
      <alignment vertical="center"/>
    </xf>
    <xf numFmtId="0" fontId="8" fillId="0" borderId="0" applyNumberFormat="0" applyFill="0" applyBorder="0" applyAlignment="0" applyProtection="0">
      <alignment vertical="center"/>
    </xf>
    <xf numFmtId="0" fontId="9" fillId="21" borderId="5" applyNumberFormat="0" applyAlignment="0" applyProtection="0">
      <alignment vertical="center"/>
    </xf>
    <xf numFmtId="0" fontId="10" fillId="22" borderId="0" applyNumberFormat="0" applyBorder="0" applyAlignment="0" applyProtection="0">
      <alignment vertical="center"/>
    </xf>
    <xf numFmtId="0" fontId="6" fillId="23" borderId="6" applyNumberFormat="0" applyFont="0" applyAlignment="0" applyProtection="0">
      <alignment vertical="center"/>
    </xf>
    <xf numFmtId="0" fontId="11" fillId="0" borderId="7" applyNumberFormat="0" applyFill="0" applyAlignment="0" applyProtection="0">
      <alignment vertical="center"/>
    </xf>
    <xf numFmtId="0" fontId="12" fillId="4" borderId="0" applyNumberFormat="0" applyBorder="0" applyAlignment="0" applyProtection="0">
      <alignment vertical="center"/>
    </xf>
    <xf numFmtId="0" fontId="13" fillId="24" borderId="8" applyNumberFormat="0" applyAlignment="0" applyProtection="0">
      <alignment vertical="center"/>
    </xf>
    <xf numFmtId="0" fontId="14" fillId="0" borderId="0" applyNumberFormat="0" applyFill="0" applyBorder="0" applyAlignment="0" applyProtection="0">
      <alignment vertical="center"/>
    </xf>
    <xf numFmtId="0" fontId="15" fillId="0" borderId="9" applyNumberFormat="0" applyFill="0" applyAlignment="0" applyProtection="0">
      <alignment vertical="center"/>
    </xf>
    <xf numFmtId="0" fontId="16" fillId="0" borderId="10" applyNumberFormat="0" applyFill="0" applyAlignment="0" applyProtection="0">
      <alignment vertical="center"/>
    </xf>
    <xf numFmtId="0" fontId="17" fillId="0" borderId="11" applyNumberFormat="0" applyFill="0" applyAlignment="0" applyProtection="0">
      <alignment vertical="center"/>
    </xf>
    <xf numFmtId="0" fontId="17" fillId="0" borderId="0" applyNumberFormat="0" applyFill="0" applyBorder="0" applyAlignment="0" applyProtection="0">
      <alignment vertical="center"/>
    </xf>
    <xf numFmtId="0" fontId="18" fillId="0" borderId="12" applyNumberFormat="0" applyFill="0" applyAlignment="0" applyProtection="0">
      <alignment vertical="center"/>
    </xf>
    <xf numFmtId="0" fontId="19" fillId="24" borderId="13" applyNumberFormat="0" applyAlignment="0" applyProtection="0">
      <alignment vertical="center"/>
    </xf>
    <xf numFmtId="0" fontId="20" fillId="0" borderId="0" applyNumberFormat="0" applyFill="0" applyBorder="0" applyAlignment="0" applyProtection="0">
      <alignment vertical="center"/>
    </xf>
    <xf numFmtId="0" fontId="21" fillId="8" borderId="8" applyNumberFormat="0" applyAlignment="0" applyProtection="0">
      <alignment vertical="center"/>
    </xf>
    <xf numFmtId="0" fontId="6" fillId="0" borderId="0"/>
    <xf numFmtId="0" fontId="22" fillId="5" borderId="0" applyNumberFormat="0" applyBorder="0" applyAlignment="0" applyProtection="0">
      <alignment vertical="center"/>
    </xf>
    <xf numFmtId="6" fontId="2" fillId="0" borderId="0" applyFont="0" applyFill="0" applyBorder="0" applyAlignment="0" applyProtection="0">
      <alignment vertical="center"/>
    </xf>
    <xf numFmtId="0" fontId="31" fillId="0" borderId="0" applyNumberFormat="0" applyFill="0" applyBorder="0" applyAlignment="0" applyProtection="0">
      <alignment vertical="center"/>
    </xf>
  </cellStyleXfs>
  <cellXfs count="398">
    <xf numFmtId="0" fontId="0" fillId="0" borderId="0" xfId="0">
      <alignment vertical="center"/>
    </xf>
    <xf numFmtId="0" fontId="0" fillId="0" borderId="3" xfId="0" applyBorder="1">
      <alignment vertical="center"/>
    </xf>
    <xf numFmtId="0" fontId="0" fillId="0" borderId="4" xfId="0" applyBorder="1">
      <alignment vertical="center"/>
    </xf>
    <xf numFmtId="0" fontId="4" fillId="0" borderId="0" xfId="1" applyFont="1">
      <alignment vertical="center"/>
    </xf>
    <xf numFmtId="0" fontId="23" fillId="0" borderId="0" xfId="0" applyFont="1">
      <alignment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3" xfId="0" applyBorder="1">
      <alignment vertical="center"/>
    </xf>
    <xf numFmtId="0" fontId="0" fillId="0" borderId="34" xfId="0" applyBorder="1">
      <alignment vertical="center"/>
    </xf>
    <xf numFmtId="0" fontId="0" fillId="0" borderId="35" xfId="0" applyBorder="1">
      <alignment vertical="center"/>
    </xf>
    <xf numFmtId="0" fontId="0" fillId="0" borderId="36" xfId="0" applyBorder="1">
      <alignment vertical="center"/>
    </xf>
    <xf numFmtId="0" fontId="0" fillId="2" borderId="26" xfId="0" applyFill="1" applyBorder="1">
      <alignment vertical="center"/>
    </xf>
    <xf numFmtId="0" fontId="0" fillId="2" borderId="33" xfId="0" applyFill="1" applyBorder="1">
      <alignment vertical="center"/>
    </xf>
    <xf numFmtId="0" fontId="0" fillId="2" borderId="34" xfId="0" applyFill="1" applyBorder="1">
      <alignment vertical="center"/>
    </xf>
    <xf numFmtId="0" fontId="0" fillId="2" borderId="16" xfId="0" applyFill="1" applyBorder="1">
      <alignment vertical="center"/>
    </xf>
    <xf numFmtId="0" fontId="0" fillId="2" borderId="35" xfId="0" applyFill="1" applyBorder="1">
      <alignment vertical="center"/>
    </xf>
    <xf numFmtId="0" fontId="0" fillId="2" borderId="36" xfId="0" applyFill="1" applyBorder="1">
      <alignment vertical="center"/>
    </xf>
    <xf numFmtId="0" fontId="0" fillId="0" borderId="26" xfId="0" applyBorder="1" applyAlignment="1">
      <alignment horizontal="center" vertical="center"/>
    </xf>
    <xf numFmtId="0" fontId="0" fillId="0" borderId="33" xfId="0" applyBorder="1" applyAlignment="1">
      <alignment horizontal="center" vertical="center"/>
    </xf>
    <xf numFmtId="0" fontId="0" fillId="0" borderId="16" xfId="0" applyBorder="1" applyAlignment="1">
      <alignment horizontal="center" vertical="center"/>
    </xf>
    <xf numFmtId="0" fontId="0" fillId="0" borderId="35" xfId="0" applyBorder="1" applyAlignment="1">
      <alignment horizontal="center"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0" fillId="0" borderId="28" xfId="0" applyBorder="1" applyAlignment="1">
      <alignment horizontal="center" vertical="center"/>
    </xf>
    <xf numFmtId="0" fontId="25" fillId="2" borderId="0" xfId="0" applyFont="1" applyFill="1">
      <alignment vertical="center"/>
    </xf>
    <xf numFmtId="0" fontId="23" fillId="26" borderId="0" xfId="0" applyFont="1" applyFill="1">
      <alignment vertical="center"/>
    </xf>
    <xf numFmtId="0" fontId="0" fillId="0" borderId="0" xfId="0" applyAlignment="1">
      <alignment horizontal="center" vertical="center"/>
    </xf>
    <xf numFmtId="0" fontId="0" fillId="0" borderId="16" xfId="0" applyBorder="1">
      <alignment vertical="center"/>
    </xf>
    <xf numFmtId="0" fontId="0" fillId="0" borderId="26" xfId="0" applyBorder="1">
      <alignment vertical="center"/>
    </xf>
    <xf numFmtId="0" fontId="0" fillId="0" borderId="17" xfId="0" applyBorder="1">
      <alignment vertical="center"/>
    </xf>
    <xf numFmtId="0" fontId="0" fillId="0" borderId="18" xfId="0" applyBorder="1">
      <alignment vertical="center"/>
    </xf>
    <xf numFmtId="0" fontId="23" fillId="27" borderId="30" xfId="0" applyFont="1" applyFill="1" applyBorder="1" applyAlignment="1">
      <alignment horizontal="center" vertical="center"/>
    </xf>
    <xf numFmtId="0" fontId="23" fillId="2" borderId="30" xfId="0" applyFont="1" applyFill="1" applyBorder="1">
      <alignment vertical="center"/>
    </xf>
    <xf numFmtId="0" fontId="23" fillId="0" borderId="44" xfId="0" applyFont="1" applyBorder="1" applyAlignment="1">
      <alignment horizontal="center" vertical="center"/>
    </xf>
    <xf numFmtId="0" fontId="27" fillId="0" borderId="44" xfId="0" applyFont="1" applyBorder="1" applyAlignment="1">
      <alignment horizontal="center" vertical="center"/>
    </xf>
    <xf numFmtId="0" fontId="27" fillId="0" borderId="46" xfId="0" applyFont="1" applyBorder="1" applyAlignment="1">
      <alignment horizontal="center" vertical="center"/>
    </xf>
    <xf numFmtId="0" fontId="23" fillId="0" borderId="45" xfId="0" applyFont="1" applyBorder="1" applyAlignment="1">
      <alignment horizontal="center" vertical="center"/>
    </xf>
    <xf numFmtId="0" fontId="23" fillId="0" borderId="46" xfId="0" applyFont="1" applyBorder="1" applyAlignment="1">
      <alignment horizontal="center" vertical="center"/>
    </xf>
    <xf numFmtId="0" fontId="29" fillId="0" borderId="44" xfId="0" applyFont="1" applyBorder="1" applyAlignment="1">
      <alignment horizontal="center" vertical="center" shrinkToFit="1"/>
    </xf>
    <xf numFmtId="0" fontId="28" fillId="0" borderId="45" xfId="0" applyFont="1" applyBorder="1" applyAlignment="1">
      <alignment horizontal="center" vertical="center" shrinkToFit="1"/>
    </xf>
    <xf numFmtId="0" fontId="28" fillId="0" borderId="46" xfId="0" applyFont="1" applyBorder="1" applyAlignment="1">
      <alignment horizontal="center" vertical="center" shrinkToFit="1"/>
    </xf>
    <xf numFmtId="0" fontId="28" fillId="0" borderId="44" xfId="0" applyFont="1" applyBorder="1" applyAlignment="1">
      <alignment horizontal="center" vertical="center" shrinkToFit="1"/>
    </xf>
    <xf numFmtId="0" fontId="28" fillId="27" borderId="26" xfId="0" applyFont="1" applyFill="1" applyBorder="1">
      <alignment vertical="center"/>
    </xf>
    <xf numFmtId="0" fontId="28" fillId="27" borderId="33" xfId="0" applyFont="1" applyFill="1" applyBorder="1">
      <alignment vertical="center"/>
    </xf>
    <xf numFmtId="0" fontId="28" fillId="27" borderId="30" xfId="0" applyFont="1" applyFill="1" applyBorder="1">
      <alignment vertical="center"/>
    </xf>
    <xf numFmtId="0" fontId="28" fillId="27" borderId="30" xfId="0" applyFont="1" applyFill="1" applyBorder="1" applyAlignment="1">
      <alignment horizontal="center" vertical="center"/>
    </xf>
    <xf numFmtId="0" fontId="28" fillId="27" borderId="31" xfId="0" applyFont="1" applyFill="1" applyBorder="1">
      <alignment vertical="center"/>
    </xf>
    <xf numFmtId="0" fontId="28" fillId="27" borderId="14" xfId="0" applyFont="1" applyFill="1" applyBorder="1">
      <alignment vertical="center"/>
    </xf>
    <xf numFmtId="0" fontId="28" fillId="2" borderId="26" xfId="0" applyFont="1" applyFill="1" applyBorder="1">
      <alignment vertical="center"/>
    </xf>
    <xf numFmtId="0" fontId="28" fillId="2" borderId="30" xfId="0" applyFont="1" applyFill="1" applyBorder="1">
      <alignment vertical="center"/>
    </xf>
    <xf numFmtId="0" fontId="28" fillId="2" borderId="31" xfId="0" applyFont="1" applyFill="1" applyBorder="1">
      <alignment vertical="center"/>
    </xf>
    <xf numFmtId="0" fontId="28" fillId="2" borderId="14" xfId="0" applyFont="1" applyFill="1" applyBorder="1">
      <alignment vertical="center"/>
    </xf>
    <xf numFmtId="0" fontId="28" fillId="27" borderId="32" xfId="0" applyFont="1" applyFill="1" applyBorder="1">
      <alignment vertical="center"/>
    </xf>
    <xf numFmtId="0" fontId="28" fillId="2" borderId="32" xfId="0" applyFont="1" applyFill="1" applyBorder="1">
      <alignment vertical="center"/>
    </xf>
    <xf numFmtId="0" fontId="28" fillId="27" borderId="30" xfId="0" applyFont="1" applyFill="1" applyBorder="1" applyAlignment="1">
      <alignment horizontal="left" vertical="center"/>
    </xf>
    <xf numFmtId="0" fontId="23" fillId="27" borderId="30" xfId="0" applyFont="1" applyFill="1" applyBorder="1" applyAlignment="1">
      <alignment horizontal="left" vertical="center"/>
    </xf>
    <xf numFmtId="0" fontId="0" fillId="0" borderId="0" xfId="0" applyAlignment="1">
      <alignment horizontal="right" vertical="center"/>
    </xf>
    <xf numFmtId="0" fontId="0" fillId="0" borderId="64" xfId="0" applyBorder="1" applyAlignment="1">
      <alignment horizontal="left" vertical="center"/>
    </xf>
    <xf numFmtId="0" fontId="0" fillId="0" borderId="42" xfId="0" applyBorder="1" applyAlignment="1" applyProtection="1">
      <alignment horizontal="center" vertical="center"/>
      <protection locked="0"/>
    </xf>
    <xf numFmtId="176" fontId="30" fillId="0" borderId="0" xfId="0" applyNumberFormat="1" applyFont="1" applyProtection="1">
      <alignment vertical="center"/>
      <protection hidden="1"/>
    </xf>
    <xf numFmtId="0" fontId="0" fillId="0" borderId="30" xfId="0" applyBorder="1" applyAlignment="1" applyProtection="1">
      <alignment horizontal="center" vertical="center"/>
      <protection locked="0"/>
    </xf>
    <xf numFmtId="0" fontId="0" fillId="0" borderId="3" xfId="0" applyBorder="1" applyProtection="1">
      <alignment vertical="center"/>
      <protection locked="0"/>
    </xf>
    <xf numFmtId="0" fontId="5" fillId="25" borderId="0" xfId="42" applyFont="1" applyFill="1" applyAlignment="1">
      <alignment horizontal="center"/>
    </xf>
    <xf numFmtId="0" fontId="5" fillId="0" borderId="0" xfId="42" applyFont="1" applyAlignment="1">
      <alignment horizontal="center"/>
    </xf>
    <xf numFmtId="0" fontId="5" fillId="0" borderId="0" xfId="42" applyFont="1" applyAlignment="1">
      <alignment horizontal="left" wrapText="1"/>
    </xf>
    <xf numFmtId="49" fontId="4" fillId="0" borderId="0" xfId="1" applyNumberFormat="1" applyFont="1" applyAlignment="1">
      <alignment vertical="center" shrinkToFit="1"/>
    </xf>
    <xf numFmtId="49" fontId="5" fillId="0" borderId="0" xfId="42" applyNumberFormat="1" applyFont="1"/>
    <xf numFmtId="0" fontId="0" fillId="0" borderId="65" xfId="0" applyBorder="1" applyAlignment="1">
      <alignment horizontal="left" vertical="center"/>
    </xf>
    <xf numFmtId="0" fontId="0" fillId="0" borderId="24" xfId="0" applyBorder="1" applyAlignment="1" applyProtection="1">
      <alignment horizontal="center" vertical="center"/>
      <protection locked="0"/>
    </xf>
    <xf numFmtId="0" fontId="0" fillId="0" borderId="69" xfId="0" applyBorder="1" applyAlignment="1">
      <alignment horizontal="left" vertical="center"/>
    </xf>
    <xf numFmtId="0" fontId="0" fillId="0" borderId="67" xfId="0" applyBorder="1" applyAlignment="1" applyProtection="1">
      <alignment horizontal="center" vertical="center"/>
      <protection locked="0"/>
    </xf>
    <xf numFmtId="0" fontId="0" fillId="0" borderId="72" xfId="0" applyBorder="1" applyAlignment="1">
      <alignment horizontal="left" vertical="center"/>
    </xf>
    <xf numFmtId="0" fontId="0" fillId="0" borderId="20" xfId="0" applyBorder="1" applyAlignment="1" applyProtection="1">
      <alignment horizontal="center" vertical="center"/>
      <protection locked="0"/>
    </xf>
    <xf numFmtId="0" fontId="27" fillId="0" borderId="47" xfId="0" applyFont="1" applyBorder="1" applyAlignment="1">
      <alignment horizontal="center" vertical="center"/>
    </xf>
    <xf numFmtId="0" fontId="27" fillId="0" borderId="49" xfId="0" applyFont="1" applyBorder="1" applyAlignment="1">
      <alignment horizontal="center" vertical="center"/>
    </xf>
    <xf numFmtId="0" fontId="23" fillId="0" borderId="47" xfId="0" applyFont="1" applyBorder="1" applyAlignment="1">
      <alignment horizontal="center" vertical="center"/>
    </xf>
    <xf numFmtId="0" fontId="27" fillId="0" borderId="59" xfId="0" applyFont="1" applyBorder="1" applyAlignment="1">
      <alignment horizontal="center" vertical="center"/>
    </xf>
    <xf numFmtId="0" fontId="23" fillId="0" borderId="60" xfId="0" applyFont="1" applyBorder="1" applyAlignment="1">
      <alignment horizontal="center" vertical="center"/>
    </xf>
    <xf numFmtId="0" fontId="23" fillId="0" borderId="61" xfId="0" applyFont="1" applyBorder="1" applyAlignment="1">
      <alignment horizontal="center" vertical="center"/>
    </xf>
    <xf numFmtId="0" fontId="23" fillId="0" borderId="59" xfId="0" applyFont="1" applyBorder="1" applyAlignment="1">
      <alignment horizontal="center" vertical="center"/>
    </xf>
    <xf numFmtId="0" fontId="27" fillId="0" borderId="53" xfId="0" applyFont="1" applyBorder="1" applyAlignment="1">
      <alignment horizontal="center" vertical="center"/>
    </xf>
    <xf numFmtId="0" fontId="23" fillId="0" borderId="54" xfId="0" applyFont="1" applyBorder="1" applyAlignment="1">
      <alignment horizontal="center" vertical="center"/>
    </xf>
    <xf numFmtId="0" fontId="23" fillId="0" borderId="55" xfId="0" applyFont="1" applyBorder="1" applyAlignment="1">
      <alignment horizontal="center" vertical="center"/>
    </xf>
    <xf numFmtId="0" fontId="23" fillId="0" borderId="53" xfId="0" applyFont="1" applyBorder="1" applyAlignment="1">
      <alignment horizontal="center" vertical="center"/>
    </xf>
    <xf numFmtId="0" fontId="23" fillId="0" borderId="73" xfId="0" applyFont="1" applyBorder="1" applyAlignment="1">
      <alignment horizontal="center" vertical="center"/>
    </xf>
    <xf numFmtId="0" fontId="23" fillId="0" borderId="74" xfId="0" applyFont="1" applyBorder="1" applyAlignment="1">
      <alignment horizontal="center" vertical="center"/>
    </xf>
    <xf numFmtId="0" fontId="23" fillId="0" borderId="75" xfId="0" applyFont="1" applyBorder="1" applyAlignment="1">
      <alignment horizontal="center" vertical="center"/>
    </xf>
    <xf numFmtId="0" fontId="23" fillId="0" borderId="76" xfId="0" applyFont="1" applyBorder="1" applyAlignment="1">
      <alignment horizontal="center" vertical="center"/>
    </xf>
    <xf numFmtId="0" fontId="23" fillId="0" borderId="77" xfId="0" applyFont="1" applyBorder="1" applyAlignment="1">
      <alignment horizontal="center" vertical="center"/>
    </xf>
    <xf numFmtId="0" fontId="23" fillId="0" borderId="48" xfId="0" applyFont="1" applyBorder="1" applyAlignment="1">
      <alignment horizontal="center" vertical="center"/>
    </xf>
    <xf numFmtId="0" fontId="23" fillId="0" borderId="49" xfId="0" applyFont="1" applyBorder="1" applyAlignment="1">
      <alignment horizontal="center" vertical="center"/>
    </xf>
    <xf numFmtId="0" fontId="27" fillId="0" borderId="55" xfId="0" applyFont="1" applyBorder="1" applyAlignment="1">
      <alignment horizontal="center" vertical="center"/>
    </xf>
    <xf numFmtId="0" fontId="27" fillId="0" borderId="61" xfId="0" applyFont="1" applyBorder="1" applyAlignment="1">
      <alignment horizontal="center" vertical="center"/>
    </xf>
    <xf numFmtId="0" fontId="0" fillId="0" borderId="0" xfId="0" applyAlignment="1">
      <alignment horizontal="left" vertical="top" wrapText="1"/>
    </xf>
    <xf numFmtId="0" fontId="27" fillId="0" borderId="30" xfId="0" applyFont="1" applyBorder="1" applyAlignment="1" applyProtection="1">
      <alignment horizontal="center" vertical="center"/>
      <protection locked="0"/>
    </xf>
    <xf numFmtId="0" fontId="27" fillId="0" borderId="29" xfId="0" applyFont="1" applyBorder="1" applyAlignment="1" applyProtection="1">
      <alignment horizontal="center" vertical="center"/>
      <protection locked="0"/>
    </xf>
    <xf numFmtId="0" fontId="23" fillId="0" borderId="79" xfId="0" applyFont="1" applyBorder="1" applyAlignment="1">
      <alignment horizontal="center" vertical="center"/>
    </xf>
    <xf numFmtId="0" fontId="23" fillId="0" borderId="80" xfId="0" applyFont="1" applyBorder="1" applyAlignment="1">
      <alignment horizontal="center" vertical="center"/>
    </xf>
    <xf numFmtId="0" fontId="23" fillId="0" borderId="81" xfId="0" applyFont="1" applyBorder="1" applyAlignment="1">
      <alignment horizontal="center" vertical="center"/>
    </xf>
    <xf numFmtId="0" fontId="23" fillId="0" borderId="82" xfId="0" applyFont="1" applyBorder="1" applyAlignment="1">
      <alignment horizontal="center" vertical="center"/>
    </xf>
    <xf numFmtId="0" fontId="30" fillId="0" borderId="0" xfId="0" applyFont="1" applyProtection="1">
      <alignment vertical="center"/>
      <protection hidden="1"/>
    </xf>
    <xf numFmtId="0" fontId="4" fillId="0" borderId="0" xfId="1" applyFont="1" applyAlignment="1">
      <alignment vertical="center" shrinkToFit="1"/>
    </xf>
    <xf numFmtId="0" fontId="0" fillId="0" borderId="0" xfId="0" applyAlignment="1" applyProtection="1">
      <alignment horizontal="right" vertical="top"/>
      <protection hidden="1"/>
    </xf>
    <xf numFmtId="0" fontId="0" fillId="0" borderId="0" xfId="0" applyAlignment="1" applyProtection="1">
      <alignment vertical="top"/>
      <protection hidden="1"/>
    </xf>
    <xf numFmtId="0" fontId="23" fillId="0" borderId="84" xfId="0" applyFont="1" applyBorder="1" applyAlignment="1">
      <alignment horizontal="center" vertical="center"/>
    </xf>
    <xf numFmtId="0" fontId="23" fillId="0" borderId="85" xfId="0" applyFont="1" applyBorder="1" applyAlignment="1">
      <alignment horizontal="center" vertical="center"/>
    </xf>
    <xf numFmtId="0" fontId="23" fillId="0" borderId="86" xfId="0" applyFont="1" applyBorder="1" applyAlignment="1">
      <alignment horizontal="center" vertical="center"/>
    </xf>
    <xf numFmtId="0" fontId="34" fillId="0" borderId="0" xfId="0" applyFont="1">
      <alignment vertical="center"/>
    </xf>
    <xf numFmtId="0" fontId="34" fillId="26" borderId="0" xfId="0" applyFont="1" applyFill="1">
      <alignment vertical="center"/>
    </xf>
    <xf numFmtId="0" fontId="26" fillId="0" borderId="0" xfId="0" applyFont="1">
      <alignment vertical="center"/>
    </xf>
    <xf numFmtId="0" fontId="35" fillId="0" borderId="0" xfId="0" applyFont="1">
      <alignment vertical="center"/>
    </xf>
    <xf numFmtId="0" fontId="35" fillId="26" borderId="0" xfId="0" applyFont="1" applyFill="1">
      <alignment vertical="center"/>
    </xf>
    <xf numFmtId="0" fontId="0" fillId="0" borderId="0" xfId="0" applyAlignment="1">
      <alignment vertical="center" shrinkToFit="1"/>
    </xf>
    <xf numFmtId="0" fontId="0" fillId="0" borderId="17" xfId="0" applyBorder="1" applyAlignment="1">
      <alignment horizontal="center" vertical="center"/>
    </xf>
    <xf numFmtId="0" fontId="0" fillId="0" borderId="35" xfId="0" applyBorder="1" applyAlignment="1">
      <alignment vertical="center" shrinkToFit="1"/>
    </xf>
    <xf numFmtId="0" fontId="0" fillId="0" borderId="17" xfId="0" applyBorder="1" applyAlignment="1">
      <alignment vertical="center" shrinkToFit="1"/>
    </xf>
    <xf numFmtId="0" fontId="0" fillId="0" borderId="16" xfId="0" applyBorder="1" applyAlignment="1">
      <alignment vertical="center" shrinkToFit="1"/>
    </xf>
    <xf numFmtId="0" fontId="37" fillId="0" borderId="0" xfId="0" applyFont="1">
      <alignment vertical="center"/>
    </xf>
    <xf numFmtId="0" fontId="4" fillId="0" borderId="0" xfId="0" applyFont="1" applyAlignment="1">
      <alignment vertical="center" shrinkToFit="1"/>
    </xf>
    <xf numFmtId="49" fontId="4" fillId="0" borderId="0" xfId="0" applyNumberFormat="1" applyFont="1">
      <alignment vertical="center"/>
    </xf>
    <xf numFmtId="0" fontId="27" fillId="0" borderId="0" xfId="0" applyFont="1" applyAlignment="1">
      <alignment vertical="center" shrinkToFit="1"/>
    </xf>
    <xf numFmtId="0" fontId="0" fillId="0" borderId="53" xfId="0" applyBorder="1" applyAlignment="1" applyProtection="1">
      <alignment horizontal="center" vertical="center" shrinkToFit="1"/>
      <protection locked="0"/>
    </xf>
    <xf numFmtId="0" fontId="0" fillId="0" borderId="54" xfId="0" applyBorder="1" applyAlignment="1" applyProtection="1">
      <alignment horizontal="center" vertical="center" shrinkToFit="1"/>
      <protection locked="0"/>
    </xf>
    <xf numFmtId="0" fontId="0" fillId="0" borderId="55" xfId="0" applyBorder="1" applyAlignment="1" applyProtection="1">
      <alignment horizontal="center" vertical="center" shrinkToFit="1"/>
      <protection locked="0"/>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2" borderId="15" xfId="0" applyFill="1" applyBorder="1" applyAlignment="1">
      <alignment horizontal="center" vertical="center"/>
    </xf>
    <xf numFmtId="0" fontId="0" fillId="0" borderId="47" xfId="0" applyBorder="1" applyAlignment="1" applyProtection="1">
      <alignment horizontal="center" vertical="center" shrinkToFit="1"/>
      <protection locked="0"/>
    </xf>
    <xf numFmtId="0" fontId="0" fillId="0" borderId="48" xfId="0" applyBorder="1" applyAlignment="1" applyProtection="1">
      <alignment horizontal="center" vertical="center" shrinkToFit="1"/>
      <protection locked="0"/>
    </xf>
    <xf numFmtId="0" fontId="0" fillId="0" borderId="65" xfId="0" applyBorder="1" applyAlignment="1" applyProtection="1">
      <alignment horizontal="center" vertical="center" shrinkToFit="1"/>
      <protection locked="0"/>
    </xf>
    <xf numFmtId="0" fontId="0" fillId="0" borderId="49" xfId="0" applyBorder="1" applyAlignment="1" applyProtection="1">
      <alignment horizontal="center" vertical="center" shrinkToFit="1"/>
      <protection locked="0"/>
    </xf>
    <xf numFmtId="0" fontId="0" fillId="2" borderId="39" xfId="0" applyFill="1" applyBorder="1" applyAlignment="1">
      <alignment horizontal="center" vertical="center"/>
    </xf>
    <xf numFmtId="0" fontId="0" fillId="2" borderId="38" xfId="0" applyFill="1" applyBorder="1" applyAlignment="1">
      <alignment horizontal="center" vertical="center"/>
    </xf>
    <xf numFmtId="0" fontId="0" fillId="0" borderId="50" xfId="0" applyBorder="1" applyAlignment="1" applyProtection="1">
      <alignment horizontal="center" vertical="center" shrinkToFit="1"/>
      <protection locked="0"/>
    </xf>
    <xf numFmtId="0" fontId="0" fillId="0" borderId="51" xfId="0" applyBorder="1" applyAlignment="1" applyProtection="1">
      <alignment horizontal="center" vertical="center" shrinkToFit="1"/>
      <protection locked="0"/>
    </xf>
    <xf numFmtId="0" fontId="0" fillId="0" borderId="52" xfId="0" applyBorder="1" applyAlignment="1" applyProtection="1">
      <alignment horizontal="center" vertical="center" shrinkToFit="1"/>
      <protection locked="0"/>
    </xf>
    <xf numFmtId="0" fontId="0" fillId="0" borderId="29" xfId="0" applyBorder="1" applyAlignment="1" applyProtection="1">
      <alignment horizontal="right" vertical="center"/>
      <protection locked="0"/>
    </xf>
    <xf numFmtId="0" fontId="0" fillId="0" borderId="30" xfId="0" applyBorder="1" applyAlignment="1" applyProtection="1">
      <alignment horizontal="right" vertical="center"/>
      <protection locked="0"/>
    </xf>
    <xf numFmtId="0" fontId="0" fillId="2" borderId="27" xfId="0" applyFill="1" applyBorder="1" applyAlignment="1">
      <alignment horizontal="center" vertical="center"/>
    </xf>
    <xf numFmtId="0" fontId="0" fillId="0" borderId="56" xfId="0" applyBorder="1" applyAlignment="1" applyProtection="1">
      <alignment vertical="center" shrinkToFit="1"/>
      <protection locked="0"/>
    </xf>
    <xf numFmtId="0" fontId="0" fillId="0" borderId="57" xfId="0" applyBorder="1" applyAlignment="1" applyProtection="1">
      <alignment vertical="center" shrinkToFit="1"/>
      <protection locked="0"/>
    </xf>
    <xf numFmtId="0" fontId="0" fillId="0" borderId="58" xfId="0" applyBorder="1" applyAlignment="1" applyProtection="1">
      <alignment vertical="center" shrinkToFit="1"/>
      <protection locked="0"/>
    </xf>
    <xf numFmtId="0" fontId="0" fillId="0" borderId="59" xfId="0" applyBorder="1" applyAlignment="1" applyProtection="1">
      <alignment horizontal="center" vertical="center" shrinkToFit="1"/>
      <protection locked="0"/>
    </xf>
    <xf numFmtId="0" fontId="0" fillId="0" borderId="60" xfId="0" applyBorder="1" applyAlignment="1" applyProtection="1">
      <alignment horizontal="center" vertical="center" shrinkToFit="1"/>
      <protection locked="0"/>
    </xf>
    <xf numFmtId="0" fontId="0" fillId="0" borderId="61" xfId="0" applyBorder="1" applyAlignment="1" applyProtection="1">
      <alignment horizontal="center" vertical="center" shrinkToFit="1"/>
      <protection locked="0"/>
    </xf>
    <xf numFmtId="0" fontId="0" fillId="0" borderId="1" xfId="0" applyBorder="1" applyAlignment="1" applyProtection="1">
      <alignment horizontal="center" vertical="center"/>
      <protection locked="0"/>
    </xf>
    <xf numFmtId="0" fontId="0" fillId="0" borderId="29" xfId="0" applyBorder="1" applyAlignment="1" applyProtection="1">
      <alignment horizontal="right" vertical="center" shrinkToFit="1"/>
      <protection hidden="1"/>
    </xf>
    <xf numFmtId="0" fontId="0" fillId="0" borderId="30" xfId="0" applyBorder="1" applyAlignment="1" applyProtection="1">
      <alignment horizontal="right" vertical="center" shrinkToFit="1"/>
      <protection hidden="1"/>
    </xf>
    <xf numFmtId="177" fontId="0" fillId="0" borderId="30" xfId="0" applyNumberFormat="1" applyBorder="1" applyAlignment="1" applyProtection="1">
      <alignment horizontal="left" vertical="center"/>
      <protection locked="0"/>
    </xf>
    <xf numFmtId="177" fontId="0" fillId="0" borderId="31" xfId="0" applyNumberFormat="1" applyBorder="1" applyAlignment="1" applyProtection="1">
      <alignment horizontal="left" vertical="center"/>
      <protection locked="0"/>
    </xf>
    <xf numFmtId="0" fontId="0" fillId="0" borderId="30" xfId="0" applyBorder="1" applyAlignment="1" applyProtection="1">
      <alignment horizontal="center" vertical="center" shrinkToFit="1"/>
      <protection hidden="1"/>
    </xf>
    <xf numFmtId="49" fontId="0" fillId="0" borderId="54" xfId="0" applyNumberFormat="1" applyBorder="1" applyAlignment="1" applyProtection="1">
      <alignment horizontal="center" vertical="center"/>
      <protection locked="0"/>
    </xf>
    <xf numFmtId="49" fontId="0" fillId="0" borderId="55" xfId="0" applyNumberFormat="1" applyBorder="1" applyAlignment="1" applyProtection="1">
      <alignment horizontal="center" vertical="center"/>
      <protection locked="0"/>
    </xf>
    <xf numFmtId="0" fontId="0" fillId="2" borderId="3" xfId="0" applyFill="1" applyBorder="1" applyAlignment="1">
      <alignment horizontal="center" vertical="center"/>
    </xf>
    <xf numFmtId="0" fontId="0" fillId="0" borderId="2" xfId="0" applyBorder="1" applyAlignment="1" applyProtection="1">
      <alignment horizontal="right" vertical="center"/>
      <protection locked="0"/>
    </xf>
    <xf numFmtId="0" fontId="0" fillId="0" borderId="3" xfId="0" applyBorder="1" applyAlignment="1" applyProtection="1">
      <alignment horizontal="right" vertical="center"/>
      <protection locked="0"/>
    </xf>
    <xf numFmtId="178" fontId="0" fillId="0" borderId="30" xfId="0" applyNumberFormat="1" applyBorder="1" applyAlignment="1" applyProtection="1">
      <alignment horizontal="right" vertical="center"/>
      <protection locked="0"/>
    </xf>
    <xf numFmtId="0" fontId="36" fillId="2" borderId="1" xfId="45" applyFont="1" applyFill="1" applyBorder="1" applyAlignment="1" applyProtection="1">
      <alignment horizontal="center" vertical="center"/>
      <protection hidden="1"/>
    </xf>
    <xf numFmtId="0" fontId="37" fillId="2" borderId="1" xfId="0" applyFont="1" applyFill="1" applyBorder="1" applyAlignment="1" applyProtection="1">
      <alignment horizontal="center" vertical="center"/>
      <protection hidden="1"/>
    </xf>
    <xf numFmtId="0" fontId="0" fillId="2" borderId="47" xfId="0" applyFill="1" applyBorder="1" applyAlignment="1" applyProtection="1">
      <alignment horizontal="center" vertical="center"/>
      <protection hidden="1"/>
    </xf>
    <xf numFmtId="0" fontId="0" fillId="2" borderId="48" xfId="0" applyFill="1" applyBorder="1" applyAlignment="1" applyProtection="1">
      <alignment horizontal="center" vertical="center"/>
      <protection hidden="1"/>
    </xf>
    <xf numFmtId="0" fontId="0" fillId="2" borderId="48" xfId="0" applyFill="1" applyBorder="1" applyAlignment="1">
      <alignment horizontal="center" vertical="center"/>
    </xf>
    <xf numFmtId="0" fontId="0" fillId="0" borderId="29" xfId="0" applyBorder="1" applyAlignment="1" applyProtection="1">
      <alignment vertical="center" shrinkToFit="1"/>
      <protection locked="0"/>
    </xf>
    <xf numFmtId="0" fontId="0" fillId="0" borderId="30" xfId="0" applyBorder="1" applyAlignment="1" applyProtection="1">
      <alignment vertical="center" shrinkToFit="1"/>
      <protection locked="0"/>
    </xf>
    <xf numFmtId="0" fontId="0" fillId="0" borderId="31" xfId="0" applyBorder="1" applyAlignment="1" applyProtection="1">
      <alignment vertical="center" shrinkToFit="1"/>
      <protection locked="0"/>
    </xf>
    <xf numFmtId="0" fontId="0" fillId="0" borderId="2" xfId="0" applyBorder="1" applyAlignment="1">
      <alignment horizontal="center" vertical="center"/>
    </xf>
    <xf numFmtId="0" fontId="0" fillId="0" borderId="3" xfId="0" applyBorder="1" applyAlignment="1">
      <alignment horizontal="center" vertical="center"/>
    </xf>
    <xf numFmtId="0" fontId="0" fillId="0" borderId="63" xfId="0" applyBorder="1" applyAlignment="1" applyProtection="1">
      <alignment vertical="center" shrinkToFit="1"/>
      <protection locked="0"/>
    </xf>
    <xf numFmtId="0" fontId="0" fillId="2" borderId="45" xfId="0" applyFill="1" applyBorder="1" applyAlignment="1">
      <alignment horizontal="center" vertical="center"/>
    </xf>
    <xf numFmtId="0" fontId="0" fillId="2" borderId="62" xfId="0" applyFill="1" applyBorder="1" applyAlignment="1">
      <alignment horizontal="center" vertical="center"/>
    </xf>
    <xf numFmtId="0" fontId="0" fillId="0" borderId="4" xfId="0" applyBorder="1" applyAlignment="1">
      <alignment horizontal="center" vertical="center"/>
    </xf>
    <xf numFmtId="0" fontId="0" fillId="2" borderId="47" xfId="0" applyFill="1" applyBorder="1" applyAlignment="1">
      <alignment horizontal="center" vertical="center"/>
    </xf>
    <xf numFmtId="0" fontId="36" fillId="2" borderId="48" xfId="45" applyFont="1" applyFill="1" applyBorder="1" applyAlignment="1" applyProtection="1">
      <alignment horizontal="center" vertical="center"/>
      <protection hidden="1"/>
    </xf>
    <xf numFmtId="0" fontId="37" fillId="2" borderId="48" xfId="0" applyFont="1" applyFill="1" applyBorder="1" applyAlignment="1" applyProtection="1">
      <alignment horizontal="center" vertical="center"/>
      <protection hidden="1"/>
    </xf>
    <xf numFmtId="0" fontId="37" fillId="2" borderId="49" xfId="0" applyFont="1" applyFill="1" applyBorder="1" applyAlignment="1" applyProtection="1">
      <alignment horizontal="center" vertical="center"/>
      <protection hidden="1"/>
    </xf>
    <xf numFmtId="0" fontId="0" fillId="0" borderId="19" xfId="0" applyBorder="1" applyAlignment="1" applyProtection="1">
      <alignment vertical="center" shrinkToFit="1"/>
      <protection hidden="1"/>
    </xf>
    <xf numFmtId="0" fontId="0" fillId="0" borderId="20" xfId="0" applyBorder="1" applyAlignment="1" applyProtection="1">
      <alignment vertical="center" shrinkToFit="1"/>
      <protection hidden="1"/>
    </xf>
    <xf numFmtId="0" fontId="0" fillId="0" borderId="71" xfId="0" applyBorder="1" applyAlignment="1" applyProtection="1">
      <alignment vertical="center" shrinkToFit="1"/>
      <protection hidden="1"/>
    </xf>
    <xf numFmtId="177" fontId="0" fillId="0" borderId="54" xfId="0" applyNumberFormat="1" applyBorder="1" applyAlignment="1" applyProtection="1">
      <alignment horizontal="center" vertical="center"/>
      <protection locked="0"/>
    </xf>
    <xf numFmtId="177" fontId="0" fillId="0" borderId="55" xfId="0" applyNumberFormat="1" applyBorder="1" applyAlignment="1" applyProtection="1">
      <alignment horizontal="center" vertical="center"/>
      <protection locked="0"/>
    </xf>
    <xf numFmtId="0" fontId="0" fillId="2" borderId="28" xfId="0" applyFill="1" applyBorder="1" applyAlignment="1">
      <alignment horizontal="center" vertical="center"/>
    </xf>
    <xf numFmtId="0" fontId="0" fillId="0" borderId="30"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0" fillId="0" borderId="31" xfId="0" applyBorder="1" applyAlignment="1" applyProtection="1">
      <alignment horizontal="center" vertical="center" shrinkToFit="1"/>
      <protection locked="0"/>
    </xf>
    <xf numFmtId="0" fontId="0" fillId="2" borderId="49" xfId="0" applyFill="1" applyBorder="1" applyAlignment="1">
      <alignment horizontal="center" vertical="center"/>
    </xf>
    <xf numFmtId="0" fontId="0" fillId="0" borderId="53" xfId="0" applyBorder="1" applyAlignment="1" applyProtection="1">
      <alignment horizontal="center" vertical="center"/>
      <protection hidden="1"/>
    </xf>
    <xf numFmtId="0" fontId="0" fillId="0" borderId="54" xfId="0" applyBorder="1" applyAlignment="1" applyProtection="1">
      <alignment horizontal="center" vertical="center"/>
      <protection hidden="1"/>
    </xf>
    <xf numFmtId="0" fontId="0" fillId="0" borderId="72" xfId="0" applyBorder="1" applyAlignment="1">
      <alignment horizontal="center" vertical="center"/>
    </xf>
    <xf numFmtId="0" fontId="0" fillId="0" borderId="20" xfId="0" applyBorder="1" applyAlignment="1">
      <alignment horizontal="center" vertical="center"/>
    </xf>
    <xf numFmtId="0" fontId="0" fillId="0" borderId="20" xfId="0" applyBorder="1" applyAlignment="1" applyProtection="1">
      <alignment vertical="center" shrinkToFit="1"/>
      <protection locked="0"/>
    </xf>
    <xf numFmtId="0" fontId="0" fillId="0" borderId="71" xfId="0" applyBorder="1" applyAlignment="1" applyProtection="1">
      <alignment vertical="center" shrinkToFit="1"/>
      <protection locked="0"/>
    </xf>
    <xf numFmtId="0" fontId="0" fillId="0" borderId="54" xfId="0" applyBorder="1" applyAlignment="1">
      <alignment horizontal="center" vertical="center"/>
    </xf>
    <xf numFmtId="0" fontId="0" fillId="0" borderId="55" xfId="0" applyBorder="1" applyAlignment="1">
      <alignment horizontal="center" vertical="center"/>
    </xf>
    <xf numFmtId="0" fontId="0" fillId="2" borderId="65" xfId="0" applyFill="1" applyBorder="1" applyAlignment="1" applyProtection="1">
      <alignment horizontal="center" vertical="center"/>
      <protection hidden="1"/>
    </xf>
    <xf numFmtId="0" fontId="0" fillId="2" borderId="24" xfId="0" applyFill="1" applyBorder="1" applyAlignment="1" applyProtection="1">
      <alignment horizontal="center" vertical="center"/>
      <protection hidden="1"/>
    </xf>
    <xf numFmtId="0" fontId="0" fillId="2" borderId="83" xfId="0" applyFill="1" applyBorder="1" applyAlignment="1" applyProtection="1">
      <alignment horizontal="center" vertical="center"/>
      <protection hidden="1"/>
    </xf>
    <xf numFmtId="49" fontId="0" fillId="0" borderId="53" xfId="0" applyNumberFormat="1" applyBorder="1" applyAlignment="1" applyProtection="1">
      <alignment horizontal="center" vertical="center"/>
      <protection locked="0"/>
    </xf>
    <xf numFmtId="0" fontId="0" fillId="0" borderId="15" xfId="0" applyBorder="1" applyAlignment="1" applyProtection="1">
      <alignment horizontal="left" vertical="center"/>
      <protection hidden="1"/>
    </xf>
    <xf numFmtId="0" fontId="0" fillId="0" borderId="23" xfId="0" applyBorder="1" applyAlignment="1" applyProtection="1">
      <alignment horizontal="left" vertical="center"/>
      <protection hidden="1"/>
    </xf>
    <xf numFmtId="0" fontId="0" fillId="0" borderId="24" xfId="0" applyBorder="1" applyProtection="1">
      <alignment vertical="center"/>
      <protection hidden="1"/>
    </xf>
    <xf numFmtId="0" fontId="0" fillId="0" borderId="25" xfId="0" applyBorder="1" applyProtection="1">
      <alignment vertical="center"/>
      <protection hidden="1"/>
    </xf>
    <xf numFmtId="0" fontId="0" fillId="0" borderId="22" xfId="0" applyBorder="1" applyAlignment="1" applyProtection="1">
      <alignment horizontal="left" vertical="center"/>
      <protection hidden="1"/>
    </xf>
    <xf numFmtId="0" fontId="0" fillId="0" borderId="67" xfId="0" applyBorder="1" applyAlignment="1" applyProtection="1">
      <alignment horizontal="left" vertical="center"/>
      <protection hidden="1"/>
    </xf>
    <xf numFmtId="0" fontId="0" fillId="0" borderId="68" xfId="0" applyBorder="1" applyAlignment="1" applyProtection="1">
      <alignment horizontal="left" vertical="center"/>
      <protection hidden="1"/>
    </xf>
    <xf numFmtId="0" fontId="0" fillId="0" borderId="67" xfId="0" applyBorder="1" applyProtection="1">
      <alignment vertical="center"/>
      <protection hidden="1"/>
    </xf>
    <xf numFmtId="0" fontId="0" fillId="0" borderId="70" xfId="0" applyBorder="1" applyProtection="1">
      <alignment vertical="center"/>
      <protection hidden="1"/>
    </xf>
    <xf numFmtId="0" fontId="0" fillId="2" borderId="26" xfId="0" applyFill="1" applyBorder="1" applyAlignment="1">
      <alignment horizontal="center" vertical="center"/>
    </xf>
    <xf numFmtId="0" fontId="0" fillId="2" borderId="66" xfId="0" applyFill="1" applyBorder="1" applyAlignment="1">
      <alignment horizontal="center" vertical="center"/>
    </xf>
    <xf numFmtId="0" fontId="0" fillId="2" borderId="33" xfId="0" applyFill="1" applyBorder="1" applyAlignment="1">
      <alignment horizontal="center" vertical="center"/>
    </xf>
    <xf numFmtId="0" fontId="0" fillId="2" borderId="34" xfId="0" applyFill="1" applyBorder="1" applyAlignment="1">
      <alignment horizontal="center" vertical="center"/>
    </xf>
    <xf numFmtId="0" fontId="0" fillId="0" borderId="40" xfId="0" applyBorder="1" applyAlignment="1">
      <alignment horizontal="left" vertical="center"/>
    </xf>
    <xf numFmtId="0" fontId="0" fillId="0" borderId="41" xfId="0" applyBorder="1" applyAlignment="1">
      <alignment horizontal="left" vertical="center"/>
    </xf>
    <xf numFmtId="0" fontId="0" fillId="0" borderId="42" xfId="0" applyBorder="1">
      <alignment vertical="center"/>
    </xf>
    <xf numFmtId="0" fontId="0" fillId="0" borderId="43" xfId="0" applyBorder="1">
      <alignment vertical="center"/>
    </xf>
    <xf numFmtId="0" fontId="0" fillId="0" borderId="30" xfId="0" applyBorder="1" applyAlignment="1">
      <alignment vertical="center" shrinkToFit="1"/>
    </xf>
    <xf numFmtId="0" fontId="0" fillId="2" borderId="29" xfId="0" applyFill="1" applyBorder="1" applyAlignment="1">
      <alignment horizontal="center" vertical="center"/>
    </xf>
    <xf numFmtId="0" fontId="0" fillId="2" borderId="30" xfId="0" applyFill="1" applyBorder="1" applyAlignment="1">
      <alignment horizontal="center" vertical="center"/>
    </xf>
    <xf numFmtId="0" fontId="0" fillId="2" borderId="31" xfId="0" applyFill="1" applyBorder="1" applyAlignment="1">
      <alignment horizontal="center" vertical="center"/>
    </xf>
    <xf numFmtId="0" fontId="0" fillId="0" borderId="30" xfId="0" applyBorder="1" applyProtection="1">
      <alignment vertical="center"/>
      <protection locked="0"/>
    </xf>
    <xf numFmtId="0" fontId="0" fillId="0" borderId="31" xfId="0" applyBorder="1" applyProtection="1">
      <alignment vertical="center"/>
      <protection locked="0"/>
    </xf>
    <xf numFmtId="0" fontId="0" fillId="0" borderId="35" xfId="0" applyBorder="1" applyAlignment="1" applyProtection="1">
      <alignment horizontal="center" vertical="center"/>
      <protection hidden="1"/>
    </xf>
    <xf numFmtId="0" fontId="0" fillId="0" borderId="31" xfId="0" applyBorder="1" applyAlignment="1">
      <alignment vertical="center" shrinkToFit="1"/>
    </xf>
    <xf numFmtId="0" fontId="0" fillId="0" borderId="19" xfId="0" applyBorder="1" applyAlignment="1" applyProtection="1">
      <alignment horizontal="left" vertical="center"/>
      <protection hidden="1"/>
    </xf>
    <xf numFmtId="0" fontId="0" fillId="0" borderId="20" xfId="0" applyBorder="1" applyAlignment="1" applyProtection="1">
      <alignment horizontal="left" vertical="center"/>
      <protection hidden="1"/>
    </xf>
    <xf numFmtId="0" fontId="0" fillId="0" borderId="71" xfId="0" applyBorder="1" applyAlignment="1" applyProtection="1">
      <alignment horizontal="left" vertical="center"/>
      <protection hidden="1"/>
    </xf>
    <xf numFmtId="0" fontId="0" fillId="0" borderId="20" xfId="0" applyBorder="1" applyProtection="1">
      <alignment vertical="center"/>
      <protection hidden="1"/>
    </xf>
    <xf numFmtId="0" fontId="0" fillId="0" borderId="21" xfId="0" applyBorder="1" applyProtection="1">
      <alignment vertical="center"/>
      <protection hidden="1"/>
    </xf>
    <xf numFmtId="0" fontId="0" fillId="0" borderId="17"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8" xfId="0" applyBorder="1" applyAlignment="1" applyProtection="1">
      <alignment horizontal="left" vertical="top" wrapText="1"/>
      <protection locked="0"/>
    </xf>
    <xf numFmtId="0" fontId="0" fillId="0" borderId="16" xfId="0" applyBorder="1" applyAlignment="1" applyProtection="1">
      <alignment horizontal="left" vertical="top" wrapText="1"/>
      <protection locked="0"/>
    </xf>
    <xf numFmtId="0" fontId="0" fillId="0" borderId="35" xfId="0" applyBorder="1" applyAlignment="1" applyProtection="1">
      <alignment horizontal="left" vertical="top" wrapText="1"/>
      <protection locked="0"/>
    </xf>
    <xf numFmtId="0" fontId="0" fillId="0" borderId="36" xfId="0" applyBorder="1" applyAlignment="1" applyProtection="1">
      <alignment horizontal="left" vertical="top" wrapText="1"/>
      <protection locked="0"/>
    </xf>
    <xf numFmtId="0" fontId="0" fillId="0" borderId="26" xfId="0" applyBorder="1" applyAlignment="1">
      <alignment horizontal="left" vertical="top"/>
    </xf>
    <xf numFmtId="0" fontId="0" fillId="0" borderId="33" xfId="0" applyBorder="1" applyAlignment="1">
      <alignment horizontal="left" vertical="top"/>
    </xf>
    <xf numFmtId="0" fontId="0" fillId="0" borderId="34" xfId="0" applyBorder="1" applyAlignment="1">
      <alignment horizontal="left" vertical="top"/>
    </xf>
    <xf numFmtId="0" fontId="0" fillId="0" borderId="28" xfId="0" applyBorder="1" applyAlignment="1">
      <alignment horizontal="center" vertical="center"/>
    </xf>
    <xf numFmtId="0" fontId="0" fillId="0" borderId="27" xfId="0" applyBorder="1" applyAlignment="1">
      <alignment horizontal="center" vertical="center"/>
    </xf>
    <xf numFmtId="0" fontId="25" fillId="0" borderId="26" xfId="0" applyFont="1" applyBorder="1" applyAlignment="1">
      <alignment horizontal="center" vertical="center"/>
    </xf>
    <xf numFmtId="0" fontId="25" fillId="0" borderId="34" xfId="0" applyFont="1" applyBorder="1" applyAlignment="1">
      <alignment horizontal="center" vertical="center"/>
    </xf>
    <xf numFmtId="0" fontId="0" fillId="0" borderId="0" xfId="0" applyAlignment="1">
      <alignment horizontal="left" vertical="center" wrapText="1"/>
    </xf>
    <xf numFmtId="0" fontId="0" fillId="0" borderId="28" xfId="0" applyBorder="1" applyAlignment="1">
      <alignment horizontal="left" vertical="center" wrapText="1" shrinkToFit="1"/>
    </xf>
    <xf numFmtId="0" fontId="25" fillId="0" borderId="33" xfId="0" applyFont="1" applyBorder="1" applyAlignment="1">
      <alignment horizontal="left" vertical="center"/>
    </xf>
    <xf numFmtId="0" fontId="25" fillId="0" borderId="34" xfId="0" applyFont="1" applyBorder="1" applyAlignment="1">
      <alignment horizontal="left" vertical="center"/>
    </xf>
    <xf numFmtId="0" fontId="25" fillId="0" borderId="33" xfId="0" applyFont="1" applyBorder="1" applyAlignment="1">
      <alignment horizontal="center" vertical="center"/>
    </xf>
    <xf numFmtId="0" fontId="25" fillId="0" borderId="16" xfId="0" applyFont="1" applyBorder="1" applyAlignment="1">
      <alignment horizontal="center" vertical="center"/>
    </xf>
    <xf numFmtId="0" fontId="25" fillId="0" borderId="35" xfId="0" applyFont="1" applyBorder="1" applyAlignment="1">
      <alignment horizontal="center" vertical="center"/>
    </xf>
    <xf numFmtId="0" fontId="25" fillId="0" borderId="36" xfId="0" applyFont="1" applyBorder="1" applyAlignment="1">
      <alignment horizontal="center" vertical="center"/>
    </xf>
    <xf numFmtId="0" fontId="0" fillId="0" borderId="29" xfId="0" applyBorder="1" applyAlignment="1">
      <alignment horizontal="left" vertical="center"/>
    </xf>
    <xf numFmtId="0" fontId="0" fillId="0" borderId="30" xfId="0" applyBorder="1" applyAlignment="1">
      <alignment horizontal="left" vertical="center"/>
    </xf>
    <xf numFmtId="0" fontId="0" fillId="0" borderId="31" xfId="0" applyBorder="1" applyAlignment="1">
      <alignment horizontal="left" vertical="center"/>
    </xf>
    <xf numFmtId="0" fontId="25" fillId="0" borderId="32" xfId="0" applyFont="1" applyBorder="1" applyAlignment="1">
      <alignment horizontal="center" vertical="center"/>
    </xf>
    <xf numFmtId="0" fontId="25" fillId="0" borderId="28" xfId="0" applyFont="1" applyBorder="1" applyAlignment="1">
      <alignment horizontal="center" vertical="center"/>
    </xf>
    <xf numFmtId="0" fontId="25" fillId="0" borderId="28" xfId="0" applyFont="1" applyBorder="1" applyAlignment="1">
      <alignment horizontal="center" vertical="center" wrapText="1"/>
    </xf>
    <xf numFmtId="0" fontId="25" fillId="0" borderId="28" xfId="0" applyFont="1" applyBorder="1" applyAlignment="1">
      <alignment horizontal="left" vertical="center"/>
    </xf>
    <xf numFmtId="0" fontId="25" fillId="0" borderId="30" xfId="0" applyFont="1" applyBorder="1" applyAlignment="1">
      <alignment horizontal="left" vertical="center"/>
    </xf>
    <xf numFmtId="0" fontId="25" fillId="0" borderId="31" xfId="0" applyFont="1" applyBorder="1" applyAlignment="1">
      <alignment horizontal="left" vertical="center"/>
    </xf>
    <xf numFmtId="0" fontId="25" fillId="0" borderId="29" xfId="0" applyFont="1" applyBorder="1" applyAlignment="1">
      <alignment horizontal="center" vertical="center"/>
    </xf>
    <xf numFmtId="0" fontId="25" fillId="0" borderId="31" xfId="0" applyFont="1" applyBorder="1" applyAlignment="1">
      <alignment horizontal="center" vertical="center"/>
    </xf>
    <xf numFmtId="0" fontId="0" fillId="0" borderId="33" xfId="0" applyBorder="1" applyAlignment="1">
      <alignment horizontal="left" vertical="center"/>
    </xf>
    <xf numFmtId="0" fontId="0" fillId="0" borderId="35" xfId="0" applyBorder="1" applyAlignment="1">
      <alignment horizontal="left" vertical="center"/>
    </xf>
    <xf numFmtId="0" fontId="0" fillId="0" borderId="26" xfId="0" applyBorder="1" applyAlignment="1">
      <alignment horizontal="center" vertical="center"/>
    </xf>
    <xf numFmtId="0" fontId="0" fillId="0" borderId="16" xfId="0" applyBorder="1" applyAlignment="1">
      <alignment horizontal="center" vertical="center"/>
    </xf>
    <xf numFmtId="0" fontId="0" fillId="0" borderId="33" xfId="0" applyBorder="1" applyAlignment="1">
      <alignment horizontal="center" vertical="center"/>
    </xf>
    <xf numFmtId="0" fontId="0" fillId="0" borderId="35" xfId="0" applyBorder="1" applyAlignment="1">
      <alignment horizontal="center" vertical="center"/>
    </xf>
    <xf numFmtId="0" fontId="25" fillId="2" borderId="28" xfId="0" applyFont="1" applyFill="1" applyBorder="1" applyAlignment="1">
      <alignment horizontal="center" vertical="center" wrapText="1"/>
    </xf>
    <xf numFmtId="0" fontId="25" fillId="2" borderId="28" xfId="0" applyFont="1" applyFill="1" applyBorder="1" applyAlignment="1">
      <alignment horizontal="center" vertical="center"/>
    </xf>
    <xf numFmtId="0" fontId="32" fillId="0" borderId="28" xfId="0" applyFont="1" applyBorder="1" applyAlignment="1">
      <alignment horizontal="left" vertical="center" wrapText="1"/>
    </xf>
    <xf numFmtId="0" fontId="32" fillId="0" borderId="27" xfId="0" applyFont="1" applyBorder="1" applyAlignment="1">
      <alignment horizontal="left" vertical="center" wrapText="1"/>
    </xf>
    <xf numFmtId="0" fontId="0" fillId="2" borderId="26" xfId="0" applyFill="1" applyBorder="1" applyAlignment="1">
      <alignment horizontal="center" vertical="center" wrapText="1"/>
    </xf>
    <xf numFmtId="0" fontId="0" fillId="2" borderId="33"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35" xfId="0" applyFill="1" applyBorder="1" applyAlignment="1">
      <alignment horizontal="center" vertical="center" wrapText="1"/>
    </xf>
    <xf numFmtId="0" fontId="0" fillId="2" borderId="26" xfId="0" applyFill="1" applyBorder="1" applyAlignment="1">
      <alignment horizontal="center" vertical="center" wrapText="1" shrinkToFit="1"/>
    </xf>
    <xf numFmtId="0" fontId="0" fillId="2" borderId="33" xfId="0" applyFill="1" applyBorder="1" applyAlignment="1">
      <alignment horizontal="center" vertical="center" shrinkToFit="1"/>
    </xf>
    <xf numFmtId="0" fontId="0" fillId="2" borderId="34" xfId="0" applyFill="1" applyBorder="1" applyAlignment="1">
      <alignment horizontal="center" vertical="center" shrinkToFit="1"/>
    </xf>
    <xf numFmtId="0" fontId="0" fillId="2" borderId="16" xfId="0" applyFill="1" applyBorder="1" applyAlignment="1">
      <alignment horizontal="center" vertical="center" shrinkToFit="1"/>
    </xf>
    <xf numFmtId="0" fontId="0" fillId="2" borderId="35" xfId="0" applyFill="1" applyBorder="1" applyAlignment="1">
      <alignment horizontal="center" vertical="center" shrinkToFit="1"/>
    </xf>
    <xf numFmtId="0" fontId="0" fillId="2" borderId="36" xfId="0" applyFill="1" applyBorder="1" applyAlignment="1">
      <alignment horizontal="center" vertical="center" shrinkToFit="1"/>
    </xf>
    <xf numFmtId="0" fontId="0" fillId="0" borderId="26" xfId="0" applyBorder="1" applyAlignment="1">
      <alignment horizontal="left" vertical="center" indent="2"/>
    </xf>
    <xf numFmtId="0" fontId="0" fillId="0" borderId="33" xfId="0" applyBorder="1" applyAlignment="1">
      <alignment horizontal="left" vertical="center" indent="2"/>
    </xf>
    <xf numFmtId="0" fontId="0" fillId="0" borderId="34" xfId="0" applyBorder="1" applyAlignment="1">
      <alignment horizontal="left" vertical="center" indent="2"/>
    </xf>
    <xf numFmtId="0" fontId="0" fillId="0" borderId="17" xfId="0" applyBorder="1" applyAlignment="1">
      <alignment horizontal="left" vertical="center" indent="2"/>
    </xf>
    <xf numFmtId="0" fontId="0" fillId="0" borderId="0" xfId="0" applyAlignment="1">
      <alignment horizontal="left" vertical="center" indent="2"/>
    </xf>
    <xf numFmtId="0" fontId="0" fillId="0" borderId="18" xfId="0" applyBorder="1" applyAlignment="1">
      <alignment horizontal="left" vertical="center" indent="2"/>
    </xf>
    <xf numFmtId="0" fontId="0" fillId="0" borderId="34" xfId="0" applyBorder="1" applyAlignment="1">
      <alignment horizontal="center" vertical="center"/>
    </xf>
    <xf numFmtId="0" fontId="25" fillId="0" borderId="28" xfId="0" applyFont="1" applyBorder="1" applyAlignment="1">
      <alignment horizontal="left" vertical="center" wrapText="1"/>
    </xf>
    <xf numFmtId="0" fontId="23" fillId="0" borderId="28" xfId="0" applyFont="1" applyBorder="1" applyAlignment="1">
      <alignment horizontal="left" vertical="center" wrapText="1"/>
    </xf>
    <xf numFmtId="0" fontId="23" fillId="0" borderId="28" xfId="0" applyFont="1" applyBorder="1" applyAlignment="1">
      <alignment horizontal="left" vertical="center"/>
    </xf>
    <xf numFmtId="0" fontId="25" fillId="0" borderId="32" xfId="0" applyFont="1" applyBorder="1" applyAlignment="1">
      <alignment horizontal="left" vertical="center"/>
    </xf>
    <xf numFmtId="0" fontId="0" fillId="2" borderId="33" xfId="0" applyFill="1" applyBorder="1" applyAlignment="1">
      <alignment horizontal="center" vertical="center" wrapText="1" shrinkToFit="1"/>
    </xf>
    <xf numFmtId="0" fontId="0" fillId="2" borderId="34" xfId="0" applyFill="1" applyBorder="1" applyAlignment="1">
      <alignment horizontal="center" vertical="center" wrapText="1" shrinkToFit="1"/>
    </xf>
    <xf numFmtId="0" fontId="0" fillId="2" borderId="17" xfId="0" applyFill="1" applyBorder="1" applyAlignment="1">
      <alignment horizontal="center" vertical="center" wrapText="1" shrinkToFit="1"/>
    </xf>
    <xf numFmtId="0" fontId="0" fillId="2" borderId="0" xfId="0" applyFill="1" applyAlignment="1">
      <alignment horizontal="center" vertical="center" wrapText="1" shrinkToFit="1"/>
    </xf>
    <xf numFmtId="0" fontId="0" fillId="2" borderId="18" xfId="0" applyFill="1" applyBorder="1" applyAlignment="1">
      <alignment horizontal="center" vertical="center" wrapText="1" shrinkToFit="1"/>
    </xf>
    <xf numFmtId="0" fontId="0" fillId="2" borderId="16" xfId="0" applyFill="1" applyBorder="1" applyAlignment="1">
      <alignment horizontal="center" vertical="center" wrapText="1" shrinkToFit="1"/>
    </xf>
    <xf numFmtId="0" fontId="0" fillId="2" borderId="35" xfId="0" applyFill="1" applyBorder="1" applyAlignment="1">
      <alignment horizontal="center" vertical="center" wrapText="1" shrinkToFit="1"/>
    </xf>
    <xf numFmtId="0" fontId="0" fillId="2" borderId="36" xfId="0" applyFill="1" applyBorder="1" applyAlignment="1">
      <alignment horizontal="center" vertical="center" wrapText="1" shrinkToFit="1"/>
    </xf>
    <xf numFmtId="0" fontId="23" fillId="0" borderId="28" xfId="0" applyFont="1" applyBorder="1" applyAlignment="1">
      <alignment horizontal="center" vertical="center"/>
    </xf>
    <xf numFmtId="0" fontId="25" fillId="0" borderId="29" xfId="0" applyFont="1" applyBorder="1" applyAlignment="1">
      <alignment horizontal="center" vertical="center" shrinkToFit="1"/>
    </xf>
    <xf numFmtId="0" fontId="25" fillId="0" borderId="31" xfId="0" applyFont="1" applyBorder="1" applyAlignment="1">
      <alignment horizontal="center" vertical="center" shrinkToFit="1"/>
    </xf>
    <xf numFmtId="0" fontId="29" fillId="0" borderId="29" xfId="0" applyFont="1" applyBorder="1">
      <alignment vertical="center"/>
    </xf>
    <xf numFmtId="0" fontId="28" fillId="0" borderId="30" xfId="0" applyFont="1" applyBorder="1">
      <alignment vertical="center"/>
    </xf>
    <xf numFmtId="0" fontId="28" fillId="0" borderId="31" xfId="0" applyFont="1" applyBorder="1">
      <alignment vertical="center"/>
    </xf>
    <xf numFmtId="0" fontId="23" fillId="0" borderId="29" xfId="0" applyFont="1" applyBorder="1">
      <alignment vertical="center"/>
    </xf>
    <xf numFmtId="0" fontId="23" fillId="0" borderId="30" xfId="0" applyFont="1" applyBorder="1">
      <alignment vertical="center"/>
    </xf>
    <xf numFmtId="0" fontId="23" fillId="0" borderId="31" xfId="0" applyFont="1" applyBorder="1">
      <alignment vertical="center"/>
    </xf>
    <xf numFmtId="0" fontId="28" fillId="0" borderId="29" xfId="0" applyFont="1" applyBorder="1">
      <alignment vertical="center"/>
    </xf>
    <xf numFmtId="0" fontId="28" fillId="0" borderId="23" xfId="0" applyFont="1" applyBorder="1" applyAlignment="1">
      <alignment vertical="center" wrapText="1"/>
    </xf>
    <xf numFmtId="0" fontId="28" fillId="0" borderId="24" xfId="0" applyFont="1" applyBorder="1" applyAlignment="1">
      <alignment vertical="center" wrapText="1"/>
    </xf>
    <xf numFmtId="0" fontId="28" fillId="0" borderId="25" xfId="0" applyFont="1" applyBorder="1" applyAlignment="1">
      <alignment vertical="center" wrapText="1"/>
    </xf>
    <xf numFmtId="0" fontId="23" fillId="0" borderId="23" xfId="0" applyFont="1" applyBorder="1">
      <alignment vertical="center"/>
    </xf>
    <xf numFmtId="0" fontId="23" fillId="0" borderId="24" xfId="0" applyFont="1" applyBorder="1">
      <alignment vertical="center"/>
    </xf>
    <xf numFmtId="0" fontId="23" fillId="0" borderId="25" xfId="0" applyFont="1" applyBorder="1">
      <alignment vertical="center"/>
    </xf>
    <xf numFmtId="0" fontId="28" fillId="0" borderId="23" xfId="0" applyFont="1" applyBorder="1" applyAlignment="1">
      <alignment vertical="center" shrinkToFit="1"/>
    </xf>
    <xf numFmtId="0" fontId="28" fillId="0" borderId="24" xfId="0" applyFont="1" applyBorder="1" applyAlignment="1">
      <alignment vertical="center" shrinkToFit="1"/>
    </xf>
    <xf numFmtId="0" fontId="28" fillId="0" borderId="25" xfId="0" applyFont="1" applyBorder="1" applyAlignment="1">
      <alignment vertical="center" shrinkToFit="1"/>
    </xf>
    <xf numFmtId="0" fontId="28" fillId="0" borderId="26" xfId="0" applyFont="1" applyBorder="1" applyAlignment="1">
      <alignment vertical="center" wrapText="1"/>
    </xf>
    <xf numFmtId="0" fontId="28" fillId="0" borderId="33" xfId="0" applyFont="1" applyBorder="1" applyAlignment="1">
      <alignment vertical="center" wrapText="1"/>
    </xf>
    <xf numFmtId="0" fontId="28" fillId="0" borderId="34" xfId="0" applyFont="1" applyBorder="1" applyAlignment="1">
      <alignment vertical="center" wrapText="1"/>
    </xf>
    <xf numFmtId="0" fontId="23" fillId="0" borderId="26" xfId="0" applyFont="1" applyBorder="1">
      <alignment vertical="center"/>
    </xf>
    <xf numFmtId="0" fontId="23" fillId="0" borderId="33" xfId="0" applyFont="1" applyBorder="1">
      <alignment vertical="center"/>
    </xf>
    <xf numFmtId="0" fontId="23" fillId="0" borderId="34" xfId="0" applyFont="1" applyBorder="1">
      <alignment vertical="center"/>
    </xf>
    <xf numFmtId="0" fontId="28" fillId="0" borderId="29" xfId="0" applyFont="1" applyBorder="1" applyAlignment="1">
      <alignment vertical="center" shrinkToFit="1"/>
    </xf>
    <xf numFmtId="0" fontId="28" fillId="0" borderId="30" xfId="0" applyFont="1" applyBorder="1" applyAlignment="1">
      <alignment vertical="center" shrinkToFit="1"/>
    </xf>
    <xf numFmtId="0" fontId="28" fillId="0" borderId="31" xfId="0" applyFont="1" applyBorder="1" applyAlignment="1">
      <alignment vertical="center" shrinkToFit="1"/>
    </xf>
    <xf numFmtId="0" fontId="28" fillId="0" borderId="29" xfId="0" applyFont="1" applyBorder="1" applyAlignment="1">
      <alignment vertical="center" wrapText="1"/>
    </xf>
    <xf numFmtId="0" fontId="28" fillId="0" borderId="30" xfId="0" applyFont="1" applyBorder="1" applyAlignment="1">
      <alignment vertical="center" wrapText="1"/>
    </xf>
    <xf numFmtId="0" fontId="28" fillId="0" borderId="31" xfId="0" applyFont="1" applyBorder="1" applyAlignment="1">
      <alignment vertical="center" wrapText="1"/>
    </xf>
    <xf numFmtId="0" fontId="23" fillId="0" borderId="22" xfId="0" applyFont="1" applyBorder="1">
      <alignment vertical="center"/>
    </xf>
    <xf numFmtId="0" fontId="23" fillId="0" borderId="67" xfId="0" applyFont="1" applyBorder="1">
      <alignment vertical="center"/>
    </xf>
    <xf numFmtId="0" fontId="23" fillId="0" borderId="70" xfId="0" applyFont="1" applyBorder="1">
      <alignment vertical="center"/>
    </xf>
    <xf numFmtId="0" fontId="28" fillId="0" borderId="22" xfId="0" applyFont="1" applyBorder="1" applyAlignment="1">
      <alignment vertical="center" shrinkToFit="1"/>
    </xf>
    <xf numFmtId="0" fontId="28" fillId="0" borderId="67" xfId="0" applyFont="1" applyBorder="1" applyAlignment="1">
      <alignment vertical="center" shrinkToFit="1"/>
    </xf>
    <xf numFmtId="0" fontId="28" fillId="0" borderId="70" xfId="0" applyFont="1" applyBorder="1" applyAlignment="1">
      <alignment vertical="center" shrinkToFit="1"/>
    </xf>
    <xf numFmtId="0" fontId="28" fillId="0" borderId="22" xfId="0" applyFont="1" applyBorder="1" applyAlignment="1">
      <alignment vertical="center" wrapText="1"/>
    </xf>
    <xf numFmtId="0" fontId="28" fillId="0" borderId="67" xfId="0" applyFont="1" applyBorder="1" applyAlignment="1">
      <alignment vertical="center" wrapText="1"/>
    </xf>
    <xf numFmtId="0" fontId="28" fillId="0" borderId="70" xfId="0" applyFont="1" applyBorder="1" applyAlignment="1">
      <alignment vertical="center" wrapText="1"/>
    </xf>
    <xf numFmtId="0" fontId="23" fillId="0" borderId="23" xfId="0" applyFont="1" applyBorder="1" applyAlignment="1">
      <alignment vertical="center" shrinkToFit="1"/>
    </xf>
    <xf numFmtId="0" fontId="23" fillId="0" borderId="24" xfId="0" applyFont="1" applyBorder="1" applyAlignment="1">
      <alignment vertical="center" shrinkToFit="1"/>
    </xf>
    <xf numFmtId="0" fontId="23" fillId="0" borderId="25" xfId="0" applyFont="1" applyBorder="1" applyAlignment="1">
      <alignment vertical="center" shrinkToFit="1"/>
    </xf>
    <xf numFmtId="0" fontId="23" fillId="0" borderId="22" xfId="0" applyFont="1" applyBorder="1" applyAlignment="1">
      <alignment vertical="center" shrinkToFit="1"/>
    </xf>
    <xf numFmtId="0" fontId="23" fillId="0" borderId="67" xfId="0" applyFont="1" applyBorder="1" applyAlignment="1">
      <alignment vertical="center" shrinkToFit="1"/>
    </xf>
    <xf numFmtId="0" fontId="23" fillId="0" borderId="70" xfId="0" applyFont="1" applyBorder="1" applyAlignment="1">
      <alignment vertical="center" shrinkToFit="1"/>
    </xf>
    <xf numFmtId="0" fontId="28" fillId="0" borderId="19" xfId="0" applyFont="1" applyBorder="1" applyAlignment="1">
      <alignment vertical="center" wrapText="1"/>
    </xf>
    <xf numFmtId="0" fontId="28" fillId="0" borderId="20" xfId="0" applyFont="1" applyBorder="1" applyAlignment="1">
      <alignment vertical="center" wrapText="1"/>
    </xf>
    <xf numFmtId="0" fontId="28" fillId="0" borderId="21" xfId="0" applyFont="1" applyBorder="1" applyAlignment="1">
      <alignment vertical="center" wrapText="1"/>
    </xf>
    <xf numFmtId="0" fontId="23" fillId="0" borderId="19" xfId="0" applyFont="1" applyBorder="1" applyAlignment="1">
      <alignment vertical="center" shrinkToFit="1"/>
    </xf>
    <xf numFmtId="0" fontId="23" fillId="0" borderId="20" xfId="0" applyFont="1" applyBorder="1" applyAlignment="1">
      <alignment vertical="center" shrinkToFit="1"/>
    </xf>
    <xf numFmtId="0" fontId="23" fillId="0" borderId="21" xfId="0" applyFont="1" applyBorder="1" applyAlignment="1">
      <alignment vertical="center" shrinkToFit="1"/>
    </xf>
    <xf numFmtId="0" fontId="28" fillId="0" borderId="19" xfId="0" applyFont="1" applyBorder="1" applyAlignment="1">
      <alignment vertical="center" shrinkToFit="1"/>
    </xf>
    <xf numFmtId="0" fontId="28" fillId="0" borderId="20" xfId="0" applyFont="1" applyBorder="1" applyAlignment="1">
      <alignment vertical="center" shrinkToFit="1"/>
    </xf>
    <xf numFmtId="0" fontId="28" fillId="0" borderId="21" xfId="0" applyFont="1" applyBorder="1" applyAlignment="1">
      <alignment vertical="center" shrinkToFit="1"/>
    </xf>
    <xf numFmtId="0" fontId="23" fillId="0" borderId="29" xfId="0" applyFont="1" applyBorder="1" applyAlignment="1">
      <alignment vertical="center" shrinkToFit="1"/>
    </xf>
    <xf numFmtId="0" fontId="23" fillId="0" borderId="30" xfId="0" applyFont="1" applyBorder="1" applyAlignment="1">
      <alignment vertical="center" shrinkToFit="1"/>
    </xf>
    <xf numFmtId="0" fontId="23" fillId="0" borderId="31" xfId="0" applyFont="1" applyBorder="1" applyAlignment="1">
      <alignment vertical="center" shrinkToFit="1"/>
    </xf>
    <xf numFmtId="0" fontId="23" fillId="0" borderId="19" xfId="0" applyFont="1" applyBorder="1">
      <alignment vertical="center"/>
    </xf>
    <xf numFmtId="0" fontId="23" fillId="0" borderId="20" xfId="0" applyFont="1" applyBorder="1">
      <alignment vertical="center"/>
    </xf>
    <xf numFmtId="0" fontId="23" fillId="0" borderId="21" xfId="0" applyFont="1" applyBorder="1">
      <alignment vertical="center"/>
    </xf>
    <xf numFmtId="0" fontId="39" fillId="0" borderId="26" xfId="0" applyFont="1" applyBorder="1" applyAlignment="1">
      <alignment vertical="top" wrapText="1"/>
    </xf>
    <xf numFmtId="0" fontId="39" fillId="0" borderId="33" xfId="0" applyFont="1" applyBorder="1" applyAlignment="1">
      <alignment vertical="top" wrapText="1"/>
    </xf>
    <xf numFmtId="0" fontId="39" fillId="0" borderId="34" xfId="0" applyFont="1" applyBorder="1" applyAlignment="1">
      <alignment vertical="top" wrapText="1"/>
    </xf>
    <xf numFmtId="0" fontId="39" fillId="0" borderId="16" xfId="0" applyFont="1" applyBorder="1" applyAlignment="1">
      <alignment vertical="top" wrapText="1"/>
    </xf>
    <xf numFmtId="0" fontId="39" fillId="0" borderId="35" xfId="0" applyFont="1" applyBorder="1" applyAlignment="1">
      <alignment vertical="top" wrapText="1"/>
    </xf>
    <xf numFmtId="0" fontId="39" fillId="0" borderId="36" xfId="0" applyFont="1" applyBorder="1" applyAlignment="1">
      <alignment vertical="top" wrapText="1"/>
    </xf>
    <xf numFmtId="0" fontId="0" fillId="2" borderId="16" xfId="0" applyFill="1" applyBorder="1" applyAlignment="1">
      <alignment horizontal="center" vertical="center"/>
    </xf>
    <xf numFmtId="0" fontId="0" fillId="2" borderId="35" xfId="0" applyFill="1" applyBorder="1" applyAlignment="1">
      <alignment horizontal="center" vertical="center"/>
    </xf>
    <xf numFmtId="0" fontId="0" fillId="2" borderId="36" xfId="0" applyFill="1" applyBorder="1" applyAlignment="1">
      <alignment horizontal="center" vertical="center"/>
    </xf>
    <xf numFmtId="0" fontId="0" fillId="0" borderId="28" xfId="0" applyBorder="1" applyAlignment="1">
      <alignment vertical="center" shrinkToFit="1"/>
    </xf>
    <xf numFmtId="0" fontId="0" fillId="0" borderId="78" xfId="0" applyBorder="1" applyAlignment="1">
      <alignment vertical="center" shrinkToFit="1"/>
    </xf>
    <xf numFmtId="0" fontId="0" fillId="0" borderId="27" xfId="0" applyBorder="1" applyAlignment="1">
      <alignment horizontal="left" vertical="top" wrapText="1"/>
    </xf>
    <xf numFmtId="0" fontId="0" fillId="0" borderId="32" xfId="0" applyBorder="1" applyAlignment="1">
      <alignment horizontal="left" vertical="top" wrapText="1"/>
    </xf>
    <xf numFmtId="0" fontId="0" fillId="0" borderId="32" xfId="0" applyBorder="1" applyAlignment="1">
      <alignment horizontal="center" vertical="center"/>
    </xf>
    <xf numFmtId="0" fontId="0" fillId="2" borderId="32" xfId="0" applyFill="1" applyBorder="1" applyAlignment="1">
      <alignment horizontal="center" vertical="center"/>
    </xf>
    <xf numFmtId="0" fontId="0" fillId="0" borderId="37" xfId="0" applyBorder="1" applyAlignment="1">
      <alignment horizontal="center" vertical="center"/>
    </xf>
    <xf numFmtId="0" fontId="0" fillId="0" borderId="26" xfId="0" applyBorder="1" applyAlignment="1">
      <alignment horizontal="left" vertical="top" wrapText="1"/>
    </xf>
    <xf numFmtId="0" fontId="0" fillId="0" borderId="33" xfId="0" applyBorder="1" applyAlignment="1">
      <alignment horizontal="left" vertical="top" wrapText="1"/>
    </xf>
    <xf numFmtId="0" fontId="0" fillId="0" borderId="34" xfId="0" applyBorder="1" applyAlignment="1">
      <alignment horizontal="left" vertical="top" wrapText="1"/>
    </xf>
    <xf numFmtId="0" fontId="0" fillId="0" borderId="16" xfId="0" applyBorder="1" applyAlignment="1">
      <alignment horizontal="left" vertical="top" wrapText="1"/>
    </xf>
    <xf numFmtId="0" fontId="0" fillId="0" borderId="35" xfId="0" applyBorder="1" applyAlignment="1">
      <alignment horizontal="left" vertical="top" wrapText="1"/>
    </xf>
    <xf numFmtId="0" fontId="0" fillId="0" borderId="36" xfId="0" applyBorder="1" applyAlignment="1">
      <alignment horizontal="left" vertical="top" wrapText="1"/>
    </xf>
    <xf numFmtId="0" fontId="0" fillId="2" borderId="17" xfId="0" applyFill="1" applyBorder="1" applyAlignment="1">
      <alignment horizontal="center" vertical="center"/>
    </xf>
    <xf numFmtId="0" fontId="0" fillId="2" borderId="0" xfId="0" applyFill="1" applyAlignment="1">
      <alignment horizontal="center" vertical="center"/>
    </xf>
    <xf numFmtId="0" fontId="0" fillId="2" borderId="18" xfId="0" applyFill="1"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5" xfId="0" applyBorder="1" applyAlignment="1">
      <alignment horizontal="center" vertical="center" shrinkToFit="1"/>
    </xf>
    <xf numFmtId="0" fontId="0" fillId="0" borderId="36" xfId="0" applyBorder="1" applyAlignment="1">
      <alignment horizontal="center" vertical="center" shrinkToFit="1"/>
    </xf>
    <xf numFmtId="0" fontId="0" fillId="0" borderId="35" xfId="0" applyBorder="1">
      <alignment vertical="center"/>
    </xf>
    <xf numFmtId="0" fontId="32" fillId="0" borderId="27" xfId="0" applyFont="1" applyBorder="1" applyAlignment="1">
      <alignment vertical="top" wrapText="1"/>
    </xf>
    <xf numFmtId="0" fontId="33" fillId="0" borderId="32" xfId="0" applyFont="1" applyBorder="1" applyAlignment="1">
      <alignment vertical="top" wrapText="1"/>
    </xf>
    <xf numFmtId="0" fontId="0" fillId="0" borderId="28" xfId="0" applyBorder="1" applyAlignment="1">
      <alignment horizontal="left" vertical="top" wrapText="1"/>
    </xf>
    <xf numFmtId="0" fontId="23" fillId="2" borderId="0" xfId="0" applyFont="1" applyFill="1" applyAlignment="1">
      <alignment horizontal="center" vertical="center"/>
    </xf>
  </cellXfs>
  <cellStyles count="46">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ハイパーリンク" xfId="45" builtinId="8"/>
    <cellStyle name="メモ 2" xfId="29" xr:uid="{00000000-0005-0000-0000-00001C000000}"/>
    <cellStyle name="リンク セル 2" xfId="30" xr:uid="{00000000-0005-0000-0000-00001D000000}"/>
    <cellStyle name="悪い 2" xfId="31" xr:uid="{00000000-0005-0000-0000-00001E000000}"/>
    <cellStyle name="計算 2" xfId="32" xr:uid="{00000000-0005-0000-0000-00001F000000}"/>
    <cellStyle name="警告文 2" xfId="33" xr:uid="{00000000-0005-0000-0000-000020000000}"/>
    <cellStyle name="見出し 1 2" xfId="34" xr:uid="{00000000-0005-0000-0000-000021000000}"/>
    <cellStyle name="見出し 2 2" xfId="35" xr:uid="{00000000-0005-0000-0000-000022000000}"/>
    <cellStyle name="見出し 3 2" xfId="36" xr:uid="{00000000-0005-0000-0000-000023000000}"/>
    <cellStyle name="見出し 4 2" xfId="37" xr:uid="{00000000-0005-0000-0000-000024000000}"/>
    <cellStyle name="集計 2" xfId="38" xr:uid="{00000000-0005-0000-0000-000025000000}"/>
    <cellStyle name="出力 2" xfId="39" xr:uid="{00000000-0005-0000-0000-000026000000}"/>
    <cellStyle name="説明文 2" xfId="40" xr:uid="{00000000-0005-0000-0000-000027000000}"/>
    <cellStyle name="通貨 2" xfId="44" xr:uid="{00000000-0005-0000-0000-000028000000}"/>
    <cellStyle name="入力 2" xfId="41" xr:uid="{00000000-0005-0000-0000-000029000000}"/>
    <cellStyle name="標準" xfId="0" builtinId="0"/>
    <cellStyle name="標準 2" xfId="1" xr:uid="{00000000-0005-0000-0000-00002B000000}"/>
    <cellStyle name="標準_参考資料" xfId="42" xr:uid="{00000000-0005-0000-0000-00002C000000}"/>
    <cellStyle name="良い 2" xfId="43" xr:uid="{00000000-0005-0000-0000-00002D000000}"/>
  </cellStyles>
  <dxfs count="20">
    <dxf>
      <font>
        <color theme="0"/>
      </font>
    </dxf>
    <dxf>
      <fill>
        <patternFill>
          <bgColor theme="5" tint="0.59996337778862885"/>
        </patternFill>
      </fill>
    </dxf>
    <dxf>
      <font>
        <color theme="0"/>
      </font>
    </dxf>
    <dxf>
      <fill>
        <patternFill>
          <bgColor theme="4" tint="0.79998168889431442"/>
        </patternFill>
      </fill>
    </dxf>
    <dxf>
      <font>
        <color theme="0"/>
      </font>
    </dxf>
    <dxf>
      <fill>
        <patternFill>
          <bgColor theme="4" tint="0.79998168889431442"/>
        </patternFill>
      </fill>
    </dxf>
    <dxf>
      <font>
        <color theme="0"/>
      </font>
    </dxf>
    <dxf>
      <font>
        <color theme="0"/>
      </font>
    </dxf>
    <dxf>
      <fill>
        <patternFill>
          <bgColor theme="4" tint="0.79998168889431442"/>
        </patternFill>
      </fill>
    </dxf>
    <dxf>
      <font>
        <color theme="0"/>
      </font>
    </dxf>
    <dxf>
      <font>
        <color theme="0"/>
      </font>
    </dxf>
    <dxf>
      <font>
        <color theme="0"/>
      </font>
    </dxf>
    <dxf>
      <fill>
        <patternFill>
          <bgColor theme="5" tint="0.59996337778862885"/>
        </patternFill>
      </fill>
    </dxf>
    <dxf>
      <fill>
        <patternFill>
          <bgColor theme="5" tint="0.59996337778862885"/>
        </patternFill>
      </fill>
    </dxf>
    <dxf>
      <fill>
        <patternFill>
          <bgColor theme="4" tint="0.79998168889431442"/>
        </patternFill>
      </fill>
    </dxf>
    <dxf>
      <fill>
        <patternFill>
          <bgColor theme="5" tint="0.59996337778862885"/>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56"/>
  <sheetViews>
    <sheetView zoomScaleNormal="100" workbookViewId="0">
      <selection activeCell="AE11" sqref="AE11"/>
    </sheetView>
  </sheetViews>
  <sheetFormatPr defaultRowHeight="13.5" x14ac:dyDescent="0.15"/>
  <cols>
    <col min="1" max="2" width="2.125" customWidth="1"/>
    <col min="3" max="30" width="3.625" customWidth="1"/>
    <col min="31" max="34" width="11" bestFit="1" customWidth="1"/>
  </cols>
  <sheetData>
    <row r="1" spans="1:26" ht="24.95" customHeight="1" x14ac:dyDescent="0.15">
      <c r="A1" s="104" t="str">
        <f>IF(P2="選択してください","",IF(P2="官庁営繕","様式１－３","様式１－１"))</f>
        <v/>
      </c>
      <c r="Z1" s="103" t="str">
        <f>IF(P2="選択してください","",IF(P2="官庁営繕","着手前チェックシート（営繕工事用）","着手前チェックシート（土木工事用）"))</f>
        <v/>
      </c>
    </row>
    <row r="2" spans="1:26" ht="20.100000000000001" customHeight="1" x14ac:dyDescent="0.15">
      <c r="M2" s="182" t="s">
        <v>53</v>
      </c>
      <c r="N2" s="182"/>
      <c r="O2" s="182"/>
      <c r="P2" s="183" t="s">
        <v>190</v>
      </c>
      <c r="Q2" s="183"/>
      <c r="R2" s="183"/>
      <c r="S2" s="183"/>
      <c r="T2" s="184"/>
      <c r="U2" s="182" t="s">
        <v>55</v>
      </c>
      <c r="V2" s="182"/>
      <c r="W2" s="185" t="s">
        <v>191</v>
      </c>
      <c r="X2" s="186"/>
      <c r="Y2" s="187"/>
    </row>
    <row r="3" spans="1:26" ht="9.9499999999999993" customHeight="1" x14ac:dyDescent="0.15">
      <c r="Z3" s="57"/>
    </row>
    <row r="4" spans="1:26" ht="20.100000000000001" customHeight="1" x14ac:dyDescent="0.15">
      <c r="A4" t="s">
        <v>48</v>
      </c>
      <c r="F4" s="101">
        <f>IF(P2="官庁営繕",ISBLANK(T4)+ISBLANK(V4)+ISBLANK(X4)+ISBLANK(K7)+ISBLANK(P7)+ISBLANK(K8)+ISBLANK(K11)+ISBLANK(K13)+ISBLANK(X13)+ISBLANK(F14)+ISBLANK(H15)+ISBLANK(H16)+ISBLANK(J16)+ISBLANK(L16)+ISBLANK(P16)+ISBLANK(R16)+ISBLANK(T16)+ISBLANK(F18)+ISBLANK(P18)+ISBLANK(V22),ISBLANK(T4)+ISBLANK(V4)+ISBLANK(X4)+ISBLANK(K7)+ISBLANK(P7)+ISBLANK(K8)+ISBLANK(K11)+ISBLANK(K13)+ISBLANK(X13)+ISBLANK(F14)+ISBLANK(H15)+ISBLANK(H16)+ISBLANK(J16)+ISBLANK(L16)+ISBLANK(P16)+ISBLANK(R16)+ISBLANK(T16)+ISBLANK(F18)+ISBLANK(K18)+ISBLANK(P18)+ISBLANK(U18)+ISBLANK(V22))</f>
        <v>22</v>
      </c>
      <c r="H4" s="224" t="str">
        <f>IF(F4=0,"","入力必須項目")</f>
        <v>入力必須項目</v>
      </c>
      <c r="I4" s="224"/>
      <c r="J4" s="224"/>
      <c r="K4" s="224"/>
      <c r="P4" s="125" t="s">
        <v>7</v>
      </c>
      <c r="Q4" s="126"/>
      <c r="R4" s="138" t="s">
        <v>390</v>
      </c>
      <c r="S4" s="139"/>
      <c r="T4" s="62"/>
      <c r="U4" s="1" t="s">
        <v>15</v>
      </c>
      <c r="V4" s="62"/>
      <c r="W4" s="1" t="s">
        <v>16</v>
      </c>
      <c r="X4" s="62"/>
      <c r="Y4" s="2" t="s">
        <v>17</v>
      </c>
    </row>
    <row r="5" spans="1:26" ht="20.100000000000001" customHeight="1" x14ac:dyDescent="0.15">
      <c r="C5" s="127" t="s">
        <v>8</v>
      </c>
      <c r="D5" s="127"/>
      <c r="E5" s="127"/>
      <c r="F5" s="128" t="s">
        <v>4</v>
      </c>
      <c r="G5" s="128"/>
      <c r="H5" s="128"/>
      <c r="I5" s="128"/>
      <c r="J5" s="128"/>
      <c r="K5" s="129" t="s">
        <v>190</v>
      </c>
      <c r="L5" s="130"/>
      <c r="M5" s="130"/>
      <c r="N5" s="130"/>
      <c r="O5" s="131"/>
      <c r="P5" s="130" t="str">
        <f>K5</f>
        <v>選択してください</v>
      </c>
      <c r="Q5" s="130"/>
      <c r="R5" s="130"/>
      <c r="S5" s="130"/>
      <c r="T5" s="130"/>
      <c r="U5" s="130" t="s">
        <v>190</v>
      </c>
      <c r="V5" s="130"/>
      <c r="W5" s="130"/>
      <c r="X5" s="130"/>
      <c r="Y5" s="132"/>
    </row>
    <row r="6" spans="1:26" ht="20.100000000000001" customHeight="1" x14ac:dyDescent="0.15">
      <c r="C6" s="127"/>
      <c r="D6" s="127"/>
      <c r="E6" s="127"/>
      <c r="F6" s="133" t="s">
        <v>45</v>
      </c>
      <c r="G6" s="133"/>
      <c r="H6" s="133"/>
      <c r="I6" s="133"/>
      <c r="J6" s="133"/>
      <c r="K6" s="135" t="s">
        <v>43</v>
      </c>
      <c r="L6" s="136"/>
      <c r="M6" s="136"/>
      <c r="N6" s="136"/>
      <c r="O6" s="136"/>
      <c r="P6" s="136" t="s">
        <v>44</v>
      </c>
      <c r="Q6" s="136"/>
      <c r="R6" s="136"/>
      <c r="S6" s="136"/>
      <c r="T6" s="136"/>
      <c r="U6" s="136"/>
      <c r="V6" s="136"/>
      <c r="W6" s="136"/>
      <c r="X6" s="136"/>
      <c r="Y6" s="137"/>
    </row>
    <row r="7" spans="1:26" ht="20.100000000000001" customHeight="1" x14ac:dyDescent="0.15">
      <c r="C7" s="127"/>
      <c r="D7" s="127"/>
      <c r="E7" s="127"/>
      <c r="F7" s="134"/>
      <c r="G7" s="134"/>
      <c r="H7" s="134"/>
      <c r="I7" s="134"/>
      <c r="J7" s="134"/>
      <c r="K7" s="122"/>
      <c r="L7" s="123"/>
      <c r="M7" s="123"/>
      <c r="N7" s="123"/>
      <c r="O7" s="123"/>
      <c r="P7" s="123"/>
      <c r="Q7" s="123"/>
      <c r="R7" s="123"/>
      <c r="S7" s="123"/>
      <c r="T7" s="123"/>
      <c r="U7" s="123"/>
      <c r="V7" s="123"/>
      <c r="W7" s="123"/>
      <c r="X7" s="123"/>
      <c r="Y7" s="124"/>
    </row>
    <row r="8" spans="1:26" ht="20.100000000000001" customHeight="1" x14ac:dyDescent="0.15">
      <c r="C8" s="127" t="s">
        <v>9</v>
      </c>
      <c r="D8" s="127"/>
      <c r="E8" s="127"/>
      <c r="F8" s="140" t="s">
        <v>46</v>
      </c>
      <c r="G8" s="140"/>
      <c r="H8" s="140"/>
      <c r="I8" s="140"/>
      <c r="J8" s="140"/>
      <c r="K8" s="141"/>
      <c r="L8" s="142"/>
      <c r="M8" s="142"/>
      <c r="N8" s="142"/>
      <c r="O8" s="142"/>
      <c r="P8" s="142"/>
      <c r="Q8" s="142"/>
      <c r="R8" s="142"/>
      <c r="S8" s="142"/>
      <c r="T8" s="142"/>
      <c r="U8" s="142"/>
      <c r="V8" s="142"/>
      <c r="W8" s="142"/>
      <c r="X8" s="142"/>
      <c r="Y8" s="143"/>
    </row>
    <row r="9" spans="1:26" ht="20.100000000000001" customHeight="1" x14ac:dyDescent="0.15">
      <c r="C9" s="127"/>
      <c r="D9" s="127"/>
      <c r="E9" s="127"/>
      <c r="F9" s="133" t="s">
        <v>10</v>
      </c>
      <c r="G9" s="133"/>
      <c r="H9" s="133"/>
      <c r="I9" s="133"/>
      <c r="J9" s="133"/>
      <c r="K9" s="144"/>
      <c r="L9" s="145"/>
      <c r="M9" s="145"/>
      <c r="N9" s="145"/>
      <c r="O9" s="145"/>
      <c r="P9" s="145"/>
      <c r="Q9" s="145"/>
      <c r="R9" s="145"/>
      <c r="S9" s="145"/>
      <c r="T9" s="145"/>
      <c r="U9" s="145"/>
      <c r="V9" s="145"/>
      <c r="W9" s="145"/>
      <c r="X9" s="145"/>
      <c r="Y9" s="146"/>
    </row>
    <row r="10" spans="1:26" ht="20.100000000000001" customHeight="1" x14ac:dyDescent="0.15">
      <c r="C10" s="127"/>
      <c r="D10" s="127"/>
      <c r="E10" s="127"/>
      <c r="F10" s="133" t="s">
        <v>45</v>
      </c>
      <c r="G10" s="133"/>
      <c r="H10" s="133"/>
      <c r="I10" s="133"/>
      <c r="J10" s="133"/>
      <c r="K10" s="144" t="s">
        <v>47</v>
      </c>
      <c r="L10" s="145"/>
      <c r="M10" s="145"/>
      <c r="N10" s="145"/>
      <c r="O10" s="145"/>
      <c r="P10" s="145"/>
      <c r="Q10" s="145"/>
      <c r="R10" s="145"/>
      <c r="S10" s="145"/>
      <c r="T10" s="145"/>
      <c r="U10" s="145"/>
      <c r="V10" s="145"/>
      <c r="W10" s="145"/>
      <c r="X10" s="145"/>
      <c r="Y10" s="146"/>
    </row>
    <row r="11" spans="1:26" ht="20.100000000000001" customHeight="1" x14ac:dyDescent="0.15">
      <c r="C11" s="127"/>
      <c r="D11" s="127"/>
      <c r="E11" s="127"/>
      <c r="F11" s="134"/>
      <c r="G11" s="134"/>
      <c r="H11" s="134"/>
      <c r="I11" s="134"/>
      <c r="J11" s="134"/>
      <c r="K11" s="122"/>
      <c r="L11" s="123"/>
      <c r="M11" s="123"/>
      <c r="N11" s="123"/>
      <c r="O11" s="123"/>
      <c r="P11" s="123"/>
      <c r="Q11" s="123"/>
      <c r="R11" s="123"/>
      <c r="S11" s="123"/>
      <c r="T11" s="123"/>
      <c r="U11" s="123"/>
      <c r="V11" s="123"/>
      <c r="W11" s="123"/>
      <c r="X11" s="123"/>
      <c r="Y11" s="124"/>
    </row>
    <row r="12" spans="1:26" ht="15" customHeight="1" x14ac:dyDescent="0.15"/>
    <row r="13" spans="1:26" ht="20.100000000000001" customHeight="1" x14ac:dyDescent="0.15">
      <c r="A13" t="s">
        <v>49</v>
      </c>
      <c r="H13" s="127" t="s">
        <v>5</v>
      </c>
      <c r="I13" s="127"/>
      <c r="J13" s="127"/>
      <c r="K13" s="147"/>
      <c r="L13" s="147"/>
      <c r="M13" s="127" t="s">
        <v>1</v>
      </c>
      <c r="N13" s="127"/>
      <c r="O13" s="127"/>
      <c r="P13" s="148" t="str">
        <f>IF(K13="","自動入力",K13)</f>
        <v>自動入力</v>
      </c>
      <c r="Q13" s="149"/>
      <c r="R13" s="152" t="str">
        <f ca="1">VLOOKUP(N20,所属コード,3,0)</f>
        <v>自動入力</v>
      </c>
      <c r="S13" s="152"/>
      <c r="T13" s="152" t="str">
        <f ca="1">VLOOKUP(N20,所属コード,4,0)</f>
        <v>自動入力</v>
      </c>
      <c r="U13" s="152"/>
      <c r="V13" s="152" t="str">
        <f ca="1">VLOOKUP(N20,所属コード,5,0)</f>
        <v>自動入力</v>
      </c>
      <c r="W13" s="152"/>
      <c r="X13" s="150"/>
      <c r="Y13" s="151"/>
    </row>
    <row r="14" spans="1:26" ht="20.100000000000001" customHeight="1" x14ac:dyDescent="0.15">
      <c r="C14" s="125" t="s">
        <v>6</v>
      </c>
      <c r="D14" s="155"/>
      <c r="E14" s="126"/>
      <c r="F14" s="164"/>
      <c r="G14" s="165"/>
      <c r="H14" s="165"/>
      <c r="I14" s="165"/>
      <c r="J14" s="165"/>
      <c r="K14" s="165"/>
      <c r="L14" s="165"/>
      <c r="M14" s="165"/>
      <c r="N14" s="165"/>
      <c r="O14" s="165"/>
      <c r="P14" s="165"/>
      <c r="Q14" s="165"/>
      <c r="R14" s="165"/>
      <c r="S14" s="165"/>
      <c r="T14" s="165"/>
      <c r="U14" s="165"/>
      <c r="V14" s="165"/>
      <c r="W14" s="165"/>
      <c r="X14" s="165"/>
      <c r="Y14" s="166"/>
    </row>
    <row r="15" spans="1:26" ht="20.100000000000001" customHeight="1" x14ac:dyDescent="0.15">
      <c r="C15" s="125" t="s">
        <v>380</v>
      </c>
      <c r="D15" s="155"/>
      <c r="E15" s="126"/>
      <c r="F15" s="167" t="s">
        <v>3</v>
      </c>
      <c r="G15" s="168"/>
      <c r="H15" s="165"/>
      <c r="I15" s="165"/>
      <c r="J15" s="165"/>
      <c r="K15" s="165"/>
      <c r="L15" s="165"/>
      <c r="M15" s="165"/>
      <c r="N15" s="165"/>
      <c r="O15" s="165"/>
      <c r="P15" s="165"/>
      <c r="Q15" s="165"/>
      <c r="R15" s="165"/>
      <c r="S15" s="165"/>
      <c r="T15" s="169"/>
      <c r="U15" s="170" t="s">
        <v>19</v>
      </c>
      <c r="V15" s="170"/>
      <c r="W15" s="171"/>
      <c r="X15" s="168">
        <v>18201</v>
      </c>
      <c r="Y15" s="172"/>
    </row>
    <row r="16" spans="1:26" ht="20.100000000000001" customHeight="1" x14ac:dyDescent="0.15">
      <c r="C16" s="125" t="s">
        <v>0</v>
      </c>
      <c r="D16" s="155"/>
      <c r="E16" s="126"/>
      <c r="F16" s="156" t="s">
        <v>390</v>
      </c>
      <c r="G16" s="157"/>
      <c r="H16" s="62"/>
      <c r="I16" s="1" t="s">
        <v>15</v>
      </c>
      <c r="J16" s="62"/>
      <c r="K16" s="1" t="s">
        <v>16</v>
      </c>
      <c r="L16" s="62"/>
      <c r="M16" s="1" t="s">
        <v>17</v>
      </c>
      <c r="N16" s="158" t="s">
        <v>390</v>
      </c>
      <c r="O16" s="158"/>
      <c r="P16" s="62"/>
      <c r="Q16" s="1" t="s">
        <v>15</v>
      </c>
      <c r="R16" s="62"/>
      <c r="S16" s="1" t="s">
        <v>16</v>
      </c>
      <c r="T16" s="62"/>
      <c r="U16" s="1" t="s">
        <v>17</v>
      </c>
      <c r="V16" s="1"/>
      <c r="W16" s="1"/>
      <c r="X16" s="1"/>
      <c r="Y16" s="2"/>
    </row>
    <row r="17" spans="1:25" ht="20.100000000000001" customHeight="1" x14ac:dyDescent="0.15">
      <c r="C17" s="159" t="s">
        <v>387</v>
      </c>
      <c r="D17" s="160" t="str">
        <f>HYPERLINK("http://maps.google.co.jp/maps/api/staticmap?size=512x512&amp;path=color:0x00000000|fillcolor:0x0000ff|"&amp;A13&amp;","&amp;A15&amp;"|"&amp;A14&amp;","&amp;A15&amp;"|"&amp;A14&amp;","&amp;A16&amp;"|"&amp;A13&amp;","&amp;A16&amp;"&amp;sensor=false","ｇｏｏｇｌｅマップで表示")</f>
        <v>ｇｏｏｇｌｅマップで表示</v>
      </c>
      <c r="E17" s="160" t="str">
        <f>HYPERLINK("http://maps.google.co.jp/maps/api/staticmap?size=512x512&amp;path=color:0x00000000|fillcolor:0x0000ff|"&amp;B13&amp;","&amp;B15&amp;"|"&amp;B14&amp;","&amp;B15&amp;"|"&amp;B14&amp;","&amp;B16&amp;"|"&amp;B13&amp;","&amp;B16&amp;"&amp;sensor=false","ｇｏｏｇｌｅマップで表示")</f>
        <v>ｇｏｏｇｌｅマップで表示</v>
      </c>
      <c r="F17" s="161" t="str">
        <f>IF(P2="官庁営繕","施設識別コード","北側緯度")</f>
        <v>北側緯度</v>
      </c>
      <c r="G17" s="162"/>
      <c r="H17" s="162"/>
      <c r="I17" s="162"/>
      <c r="J17" s="162"/>
      <c r="K17" s="163" t="str">
        <f>IF(P2="官庁営繕","施設名称","南側緯度")</f>
        <v>南側緯度</v>
      </c>
      <c r="L17" s="163"/>
      <c r="M17" s="163"/>
      <c r="N17" s="163"/>
      <c r="O17" s="163"/>
      <c r="P17" s="197" t="str">
        <f>IF(P2="官庁営繕","施設基準点緯度","東側経度")</f>
        <v>東側経度</v>
      </c>
      <c r="Q17" s="198"/>
      <c r="R17" s="198"/>
      <c r="S17" s="198"/>
      <c r="T17" s="199"/>
      <c r="U17" s="163" t="str">
        <f>IF(P2="官庁営繕","施設基準点経度","西側経度")</f>
        <v>西側経度</v>
      </c>
      <c r="V17" s="163"/>
      <c r="W17" s="163"/>
      <c r="X17" s="163"/>
      <c r="Y17" s="188"/>
    </row>
    <row r="18" spans="1:25" ht="20.100000000000001" customHeight="1" x14ac:dyDescent="0.15">
      <c r="C18" s="160" t="e">
        <f>HYPERLINK("http://maps.google.co.jp/maps/api/staticmap?size=512x512&amp;path=color:0x00000000|fillcolor:0x0000ff|"&amp;#REF!&amp;","&amp;#REF!&amp;"|"&amp;#REF!&amp;","&amp;#REF!&amp;"|"&amp;#REF!&amp;","&amp;#REF!&amp;"|"&amp;#REF!&amp;","&amp;#REF!&amp;"&amp;sensor=false","ｇｏｏｇｌｅマップで表示")</f>
        <v>#REF!</v>
      </c>
      <c r="D18" s="160" t="str">
        <f>HYPERLINK("http://maps.google.co.jp/maps/api/staticmap?size=512x512&amp;path=color:0x00000000|fillcolor:0x0000ff|"&amp;A14&amp;","&amp;A16&amp;"|"&amp;A15&amp;","&amp;A16&amp;"|"&amp;A15&amp;","&amp;A17&amp;"|"&amp;A14&amp;","&amp;A17&amp;"&amp;sensor=false","ｇｏｏｇｌｅマップで表示")</f>
        <v>ｇｏｏｇｌｅマップで表示</v>
      </c>
      <c r="E18" s="160" t="str">
        <f>HYPERLINK("http://maps.google.co.jp/maps/api/staticmap?size=512x512&amp;path=color:0x00000000|fillcolor:0x0000ff|"&amp;B14&amp;","&amp;B16&amp;"|"&amp;B15&amp;","&amp;B16&amp;"|"&amp;B15&amp;","&amp;B17&amp;"|"&amp;B14&amp;","&amp;B17&amp;"&amp;sensor=false","ｇｏｏｇｌｅマップで表示")</f>
        <v>ｇｏｏｇｌｅマップで表示</v>
      </c>
      <c r="F18" s="200"/>
      <c r="G18" s="153"/>
      <c r="H18" s="153"/>
      <c r="I18" s="153"/>
      <c r="J18" s="153"/>
      <c r="K18" s="153"/>
      <c r="L18" s="153"/>
      <c r="M18" s="153"/>
      <c r="N18" s="153"/>
      <c r="O18" s="153"/>
      <c r="P18" s="153"/>
      <c r="Q18" s="153"/>
      <c r="R18" s="153"/>
      <c r="S18" s="153"/>
      <c r="T18" s="153"/>
      <c r="U18" s="153"/>
      <c r="V18" s="153"/>
      <c r="W18" s="153"/>
      <c r="X18" s="153"/>
      <c r="Y18" s="154"/>
    </row>
    <row r="19" spans="1:25" ht="20.100000000000001" customHeight="1" x14ac:dyDescent="0.15">
      <c r="C19" s="127" t="s">
        <v>2</v>
      </c>
      <c r="D19" s="127"/>
      <c r="E19" s="127"/>
      <c r="F19" s="161" t="str">
        <f>IF(P2="官庁営繕","","大分類")</f>
        <v>大分類</v>
      </c>
      <c r="G19" s="162"/>
      <c r="H19" s="162"/>
      <c r="I19" s="162" t="str">
        <f>IF(P2="官庁営繕","","中分類")</f>
        <v>中分類</v>
      </c>
      <c r="J19" s="162"/>
      <c r="K19" s="162"/>
      <c r="L19" s="162" t="str">
        <f>IF(P2="官庁営繕","発注者名","小分類")</f>
        <v>小分類</v>
      </c>
      <c r="M19" s="162"/>
      <c r="N19" s="162"/>
      <c r="O19" s="162"/>
      <c r="P19" s="162"/>
      <c r="Q19" s="162"/>
      <c r="R19" s="162"/>
      <c r="S19" s="162"/>
      <c r="T19" s="162"/>
      <c r="U19" s="162"/>
      <c r="V19" s="163" t="s">
        <v>18</v>
      </c>
      <c r="W19" s="163"/>
      <c r="X19" s="163"/>
      <c r="Y19" s="188"/>
    </row>
    <row r="20" spans="1:25" ht="20.100000000000001" customHeight="1" x14ac:dyDescent="0.15">
      <c r="C20" s="127"/>
      <c r="D20" s="127"/>
      <c r="E20" s="127"/>
      <c r="F20" s="189" t="str">
        <f>IF(P2="官庁営繕","","福井県")</f>
        <v>福井県</v>
      </c>
      <c r="G20" s="190"/>
      <c r="H20" s="190"/>
      <c r="I20" s="190" t="str">
        <f>IF(P2="官庁営繕","","市町村")</f>
        <v>市町村</v>
      </c>
      <c r="J20" s="190"/>
      <c r="K20" s="190"/>
      <c r="L20" s="191" t="s">
        <v>3</v>
      </c>
      <c r="M20" s="192"/>
      <c r="N20" s="193" t="str">
        <f ca="1">VLOOKUP(K5,所属_部課名,2,0)</f>
        <v>自動入力</v>
      </c>
      <c r="O20" s="193"/>
      <c r="P20" s="193"/>
      <c r="Q20" s="193"/>
      <c r="R20" s="193"/>
      <c r="S20" s="193"/>
      <c r="T20" s="193"/>
      <c r="U20" s="194"/>
      <c r="V20" s="195">
        <v>51801201</v>
      </c>
      <c r="W20" s="195"/>
      <c r="X20" s="195"/>
      <c r="Y20" s="196"/>
    </row>
    <row r="21" spans="1:25" ht="20.100000000000001" customHeight="1" x14ac:dyDescent="0.15">
      <c r="C21" s="127" t="s">
        <v>12</v>
      </c>
      <c r="D21" s="127"/>
      <c r="E21" s="127"/>
      <c r="F21" s="173" t="s">
        <v>11</v>
      </c>
      <c r="G21" s="163"/>
      <c r="H21" s="163"/>
      <c r="I21" s="163"/>
      <c r="J21" s="163"/>
      <c r="K21" s="163"/>
      <c r="L21" s="163"/>
      <c r="M21" s="163"/>
      <c r="N21" s="163"/>
      <c r="O21" s="163"/>
      <c r="P21" s="163"/>
      <c r="Q21" s="163"/>
      <c r="R21" s="163"/>
      <c r="S21" s="163"/>
      <c r="T21" s="163"/>
      <c r="U21" s="163"/>
      <c r="V21" s="174" t="s">
        <v>388</v>
      </c>
      <c r="W21" s="175"/>
      <c r="X21" s="175"/>
      <c r="Y21" s="176"/>
    </row>
    <row r="22" spans="1:25" ht="20.100000000000001" customHeight="1" x14ac:dyDescent="0.15">
      <c r="C22" s="127"/>
      <c r="D22" s="127"/>
      <c r="E22" s="127"/>
      <c r="F22" s="177" t="str">
        <f>IF(K8="","自動入力",K8)</f>
        <v>自動入力</v>
      </c>
      <c r="G22" s="178"/>
      <c r="H22" s="178"/>
      <c r="I22" s="178"/>
      <c r="J22" s="178"/>
      <c r="K22" s="178"/>
      <c r="L22" s="178"/>
      <c r="M22" s="178"/>
      <c r="N22" s="178"/>
      <c r="O22" s="178"/>
      <c r="P22" s="178"/>
      <c r="Q22" s="178"/>
      <c r="R22" s="178"/>
      <c r="S22" s="178"/>
      <c r="T22" s="178"/>
      <c r="U22" s="179"/>
      <c r="V22" s="180"/>
      <c r="W22" s="180"/>
      <c r="X22" s="180"/>
      <c r="Y22" s="181"/>
    </row>
    <row r="23" spans="1:25" ht="15" customHeight="1" x14ac:dyDescent="0.15">
      <c r="F23" s="60" t="e">
        <f>ROUND(IF(LEN(F18)=6,LEFT(F18,2),LEFT(F18,3))+IF(LEN(F18)=6,MID(F18,3,2),MID(F18,4,2))/60+RIGHT(F18,2)/60/60,6)</f>
        <v>#VALUE!</v>
      </c>
      <c r="K23" s="60" t="e">
        <f>ROUND(IF(LEN(K18)=6,LEFT(K18,2),LEFT(K18,3))+IF(LEN(K18)=6,MID(K18,3,2),MID(K18,4,2))/60+RIGHT(K18,2)/60/60,6)</f>
        <v>#VALUE!</v>
      </c>
      <c r="P23" s="60" t="e">
        <f>ROUND(IF(LEN(P18)=6,LEFT(P18,2),LEFT(P18,3))+IF(LEN(P18)=6,MID(P18,3,2),MID(P18,4,2))/60+RIGHT(P18,2)/60/60,6)</f>
        <v>#VALUE!</v>
      </c>
      <c r="U23" s="60" t="e">
        <f>ROUND(IF(LEN(U18)=6,LEFT(U18,2),LEFT(U18,3))+IF(LEN(U18)=6,MID(U18,3,2),MID(U18,4,2))/60+RIGHT(U18,2)/60/60,6)</f>
        <v>#VALUE!</v>
      </c>
    </row>
    <row r="24" spans="1:25" ht="20.100000000000001" customHeight="1" x14ac:dyDescent="0.15">
      <c r="A24" t="s">
        <v>13</v>
      </c>
    </row>
    <row r="25" spans="1:25" ht="20.100000000000001" customHeight="1" thickBot="1" x14ac:dyDescent="0.2">
      <c r="C25" s="140" t="s">
        <v>62</v>
      </c>
      <c r="D25" s="140"/>
      <c r="E25" s="140"/>
      <c r="F25" s="140"/>
      <c r="G25" s="140"/>
      <c r="H25" s="140"/>
      <c r="I25" s="140"/>
      <c r="J25" s="140"/>
      <c r="K25" s="140"/>
      <c r="L25" s="140"/>
      <c r="M25" s="140"/>
      <c r="N25" s="140"/>
      <c r="O25" s="210"/>
      <c r="P25" s="211" t="s">
        <v>61</v>
      </c>
      <c r="Q25" s="212"/>
      <c r="R25" s="212"/>
      <c r="S25" s="212"/>
      <c r="T25" s="212"/>
      <c r="U25" s="212"/>
      <c r="V25" s="212"/>
      <c r="W25" s="212"/>
      <c r="X25" s="212"/>
      <c r="Y25" s="213"/>
    </row>
    <row r="26" spans="1:25" ht="20.100000000000001" customHeight="1" thickTop="1" x14ac:dyDescent="0.15">
      <c r="C26" s="214" t="s">
        <v>132</v>
      </c>
      <c r="D26" s="214"/>
      <c r="E26" s="214"/>
      <c r="F26" s="214"/>
      <c r="G26" s="214"/>
      <c r="H26" s="214"/>
      <c r="I26" s="214"/>
      <c r="J26" s="214"/>
      <c r="K26" s="214"/>
      <c r="L26" s="214"/>
      <c r="M26" s="214"/>
      <c r="N26" s="214"/>
      <c r="O26" s="215"/>
      <c r="P26" s="58"/>
      <c r="Q26" s="59" t="s">
        <v>60</v>
      </c>
      <c r="R26" s="216" t="s">
        <v>133</v>
      </c>
      <c r="S26" s="216"/>
      <c r="T26" s="59" t="s">
        <v>59</v>
      </c>
      <c r="U26" s="216" t="s">
        <v>302</v>
      </c>
      <c r="V26" s="216"/>
      <c r="W26" s="59" t="s">
        <v>59</v>
      </c>
      <c r="X26" s="216"/>
      <c r="Y26" s="217"/>
    </row>
    <row r="27" spans="1:25" ht="20.100000000000001" customHeight="1" x14ac:dyDescent="0.15">
      <c r="C27" s="201" t="str">
        <f ca="1">IF(ISERROR(VLOOKUP($P$2&amp;"-"&amp;$W$2&amp;1,要領参照元,2,0)),"",VLOOKUP($P$2&amp;"-"&amp;$W$2&amp;1,要領参照元,2,0))</f>
        <v/>
      </c>
      <c r="D27" s="201"/>
      <c r="E27" s="201"/>
      <c r="F27" s="201"/>
      <c r="G27" s="201"/>
      <c r="H27" s="201"/>
      <c r="I27" s="201"/>
      <c r="J27" s="201"/>
      <c r="K27" s="201"/>
      <c r="L27" s="201"/>
      <c r="M27" s="201"/>
      <c r="N27" s="201"/>
      <c r="O27" s="202"/>
      <c r="P27" s="68"/>
      <c r="Q27" s="69" t="s">
        <v>60</v>
      </c>
      <c r="R27" s="203" t="str">
        <f ca="1">IF(ISERROR(VLOOKUP($P$2&amp;"-"&amp;$W$2&amp;1,要領参照元,3,0)),"",VLOOKUP($P$2&amp;"-"&amp;$W$2&amp;1,要領参照元,3,0))</f>
        <v/>
      </c>
      <c r="S27" s="203"/>
      <c r="T27" s="69" t="s">
        <v>59</v>
      </c>
      <c r="U27" s="203" t="str">
        <f ca="1">IF(ISERROR(VLOOKUP($P$2&amp;"-"&amp;$W$2&amp;1,要領参照元,4,0)),"",VLOOKUP($P$2&amp;"-"&amp;$W$2&amp;1,要領参照元,4,0))</f>
        <v/>
      </c>
      <c r="V27" s="203"/>
      <c r="W27" s="69" t="s">
        <v>59</v>
      </c>
      <c r="X27" s="203" t="str">
        <f ca="1">IF(ISERROR(VLOOKUP($P$2&amp;"-"&amp;$W$2&amp;1,要領参照元,5,0)),"",VLOOKUP($P$2&amp;"-"&amp;$W$2&amp;1,要領参照元,5,0))</f>
        <v/>
      </c>
      <c r="Y27" s="204"/>
    </row>
    <row r="28" spans="1:25" ht="20.100000000000001" customHeight="1" x14ac:dyDescent="0.15">
      <c r="C28" s="205" t="str">
        <f ca="1">IF(ISERROR(VLOOKUP($P$2&amp;"-"&amp;$W$2&amp;2,要領参照元,2,0)),"",VLOOKUP($P$2&amp;"-"&amp;$W$2&amp;2,要領参照元,2,0))</f>
        <v/>
      </c>
      <c r="D28" s="206"/>
      <c r="E28" s="206"/>
      <c r="F28" s="206"/>
      <c r="G28" s="206"/>
      <c r="H28" s="206"/>
      <c r="I28" s="206"/>
      <c r="J28" s="206"/>
      <c r="K28" s="206"/>
      <c r="L28" s="206"/>
      <c r="M28" s="206"/>
      <c r="N28" s="206"/>
      <c r="O28" s="207"/>
      <c r="P28" s="70"/>
      <c r="Q28" s="71" t="s">
        <v>60</v>
      </c>
      <c r="R28" s="208" t="str">
        <f ca="1">IF(ISERROR(VLOOKUP($P$2&amp;"-"&amp;$W$2&amp;2,要領参照元,3,0)),"",VLOOKUP($P$2&amp;"-"&amp;$W$2&amp;2,要領参照元,3,0))</f>
        <v/>
      </c>
      <c r="S28" s="208"/>
      <c r="T28" s="71" t="s">
        <v>59</v>
      </c>
      <c r="U28" s="208" t="str">
        <f ca="1">IF(ISERROR(VLOOKUP($P$2&amp;"-"&amp;$W$2&amp;2,要領参照元,4,0)),"",VLOOKUP($P$2&amp;"-"&amp;$W$2&amp;2,要領参照元,4,0))</f>
        <v/>
      </c>
      <c r="V28" s="208"/>
      <c r="W28" s="71" t="s">
        <v>59</v>
      </c>
      <c r="X28" s="208" t="str">
        <f ca="1">IF(ISERROR(VLOOKUP($P$2&amp;"-"&amp;$W$2&amp;2,要領参照元,5,0)),"",VLOOKUP($P$2&amp;"-"&amp;$W$2&amp;2,要領参照元,5,0))</f>
        <v/>
      </c>
      <c r="Y28" s="209"/>
    </row>
    <row r="29" spans="1:25" ht="20.100000000000001" customHeight="1" x14ac:dyDescent="0.15">
      <c r="C29" s="205" t="str">
        <f ca="1">IF(ISERROR(VLOOKUP($P$2&amp;"-"&amp;$W$2&amp;3,要領参照元,2,0)),"",VLOOKUP($P$2&amp;"-"&amp;$W$2&amp;3,要領参照元,2,0))</f>
        <v/>
      </c>
      <c r="D29" s="206"/>
      <c r="E29" s="206"/>
      <c r="F29" s="206"/>
      <c r="G29" s="206"/>
      <c r="H29" s="206"/>
      <c r="I29" s="206"/>
      <c r="J29" s="206"/>
      <c r="K29" s="206"/>
      <c r="L29" s="206"/>
      <c r="M29" s="206"/>
      <c r="N29" s="206"/>
      <c r="O29" s="207"/>
      <c r="P29" s="70"/>
      <c r="Q29" s="71" t="s">
        <v>60</v>
      </c>
      <c r="R29" s="208" t="str">
        <f ca="1">IF(ISERROR(VLOOKUP($P$2&amp;"-"&amp;$W$2&amp;3,要領参照元,3,0)),"",VLOOKUP($P$2&amp;"-"&amp;$W$2&amp;3,要領参照元,3,0))</f>
        <v/>
      </c>
      <c r="S29" s="208"/>
      <c r="T29" s="71" t="s">
        <v>59</v>
      </c>
      <c r="U29" s="208" t="str">
        <f ca="1">IF(ISERROR(VLOOKUP($P$2&amp;"-"&amp;$W$2&amp;3,要領参照元,4,0)),"",VLOOKUP($P$2&amp;"-"&amp;$W$2&amp;3,要領参照元,4,0))</f>
        <v/>
      </c>
      <c r="V29" s="208"/>
      <c r="W29" s="71" t="s">
        <v>59</v>
      </c>
      <c r="X29" s="208" t="str">
        <f ca="1">IF(ISERROR(VLOOKUP($P$2&amp;"-"&amp;$W$2&amp;3,要領参照元,5,0)),"",VLOOKUP($P$2&amp;"-"&amp;$W$2&amp;3,要領参照元,5,0))</f>
        <v/>
      </c>
      <c r="Y29" s="209"/>
    </row>
    <row r="30" spans="1:25" ht="20.100000000000001" customHeight="1" x14ac:dyDescent="0.15">
      <c r="C30" s="205" t="str">
        <f ca="1">IF(ISERROR(VLOOKUP($P$2&amp;"-"&amp;$W$2&amp;4,要領参照元,2,0)),"",VLOOKUP($P$2&amp;"-"&amp;$W$2&amp;4,要領参照元,2,0))</f>
        <v/>
      </c>
      <c r="D30" s="206"/>
      <c r="E30" s="206"/>
      <c r="F30" s="206"/>
      <c r="G30" s="206"/>
      <c r="H30" s="206"/>
      <c r="I30" s="206"/>
      <c r="J30" s="206"/>
      <c r="K30" s="206"/>
      <c r="L30" s="206"/>
      <c r="M30" s="206"/>
      <c r="N30" s="206"/>
      <c r="O30" s="207"/>
      <c r="P30" s="70"/>
      <c r="Q30" s="71" t="s">
        <v>59</v>
      </c>
      <c r="R30" s="208" t="str">
        <f ca="1">IF(ISERROR(VLOOKUP($P$2&amp;"-"&amp;$W$2&amp;4,要領参照元,3,0)),"",VLOOKUP($P$2&amp;"-"&amp;$W$2&amp;4,要領参照元,3,0))</f>
        <v/>
      </c>
      <c r="S30" s="208"/>
      <c r="T30" s="71" t="s">
        <v>59</v>
      </c>
      <c r="U30" s="208" t="str">
        <f ca="1">IF(ISERROR(VLOOKUP($P$2&amp;"-"&amp;$W$2&amp;4,要領参照元,4,0)),"",VLOOKUP($P$2&amp;"-"&amp;$W$2&amp;4,要領参照元,4,0))</f>
        <v/>
      </c>
      <c r="V30" s="208"/>
      <c r="W30" s="71" t="s">
        <v>59</v>
      </c>
      <c r="X30" s="208" t="str">
        <f ca="1">IF(ISERROR(VLOOKUP($P$2&amp;"-"&amp;$W$2&amp;4,要領参照元,5,0)),"",VLOOKUP($P$2&amp;"-"&amp;$W$2&amp;4,要領参照元,5,0))</f>
        <v/>
      </c>
      <c r="Y30" s="209"/>
    </row>
    <row r="31" spans="1:25" ht="20.100000000000001" customHeight="1" x14ac:dyDescent="0.15">
      <c r="C31" s="205" t="str">
        <f ca="1">IF(ISERROR(VLOOKUP($P$2&amp;"-"&amp;$W$2&amp;5,要領参照元,2,0)),"",VLOOKUP($P$2&amp;"-"&amp;$W$2&amp;5,要領参照元,2,0))</f>
        <v/>
      </c>
      <c r="D31" s="206"/>
      <c r="E31" s="206"/>
      <c r="F31" s="206"/>
      <c r="G31" s="206"/>
      <c r="H31" s="206"/>
      <c r="I31" s="206"/>
      <c r="J31" s="206"/>
      <c r="K31" s="206"/>
      <c r="L31" s="206"/>
      <c r="M31" s="206"/>
      <c r="N31" s="206"/>
      <c r="O31" s="207"/>
      <c r="P31" s="70"/>
      <c r="Q31" s="71" t="s">
        <v>59</v>
      </c>
      <c r="R31" s="208" t="str">
        <f ca="1">IF(ISERROR(VLOOKUP($P$2&amp;"-"&amp;$W$2&amp;5,要領参照元,3,0)),"",VLOOKUP($P$2&amp;"-"&amp;$W$2&amp;5,要領参照元,3,0))</f>
        <v/>
      </c>
      <c r="S31" s="208"/>
      <c r="T31" s="71" t="s">
        <v>59</v>
      </c>
      <c r="U31" s="208" t="str">
        <f ca="1">IF(ISERROR(VLOOKUP($P$2&amp;"-"&amp;$W$2&amp;5,要領参照元,4,0)),"",VLOOKUP($P$2&amp;"-"&amp;$W$2&amp;5,要領参照元,4,0))</f>
        <v/>
      </c>
      <c r="V31" s="208"/>
      <c r="W31" s="71" t="s">
        <v>59</v>
      </c>
      <c r="X31" s="208" t="str">
        <f ca="1">IF(ISERROR(VLOOKUP($P$2&amp;"-"&amp;$W$2&amp;5,要領参照元,5,0)),"",VLOOKUP($P$2&amp;"-"&amp;$W$2&amp;5,要領参照元,5,0))</f>
        <v/>
      </c>
      <c r="Y31" s="209"/>
    </row>
    <row r="32" spans="1:25" ht="20.100000000000001" customHeight="1" x14ac:dyDescent="0.15">
      <c r="C32" s="205" t="str">
        <f ca="1">IF(ISERROR(VLOOKUP($P$2&amp;"-"&amp;$W$2&amp;6,要領参照元,2,0)),"",VLOOKUP($P$2&amp;"-"&amp;$W$2&amp;6,要領参照元,2,0))</f>
        <v/>
      </c>
      <c r="D32" s="206"/>
      <c r="E32" s="206"/>
      <c r="F32" s="206"/>
      <c r="G32" s="206"/>
      <c r="H32" s="206"/>
      <c r="I32" s="206"/>
      <c r="J32" s="206"/>
      <c r="K32" s="206"/>
      <c r="L32" s="206"/>
      <c r="M32" s="206"/>
      <c r="N32" s="206"/>
      <c r="O32" s="207"/>
      <c r="P32" s="70"/>
      <c r="Q32" s="71" t="s">
        <v>59</v>
      </c>
      <c r="R32" s="208" t="str">
        <f ca="1">IF(ISERROR(VLOOKUP($P$2&amp;"-"&amp;$W$2&amp;6,要領参照元,3,0)),"",VLOOKUP($P$2&amp;"-"&amp;$W$2&amp;6,要領参照元,3,0))</f>
        <v/>
      </c>
      <c r="S32" s="208"/>
      <c r="T32" s="71" t="s">
        <v>59</v>
      </c>
      <c r="U32" s="208" t="str">
        <f ca="1">IF(ISERROR(VLOOKUP($P$2&amp;"-"&amp;$W$2&amp;6,要領参照元,4,0)),"",VLOOKUP($P$2&amp;"-"&amp;$W$2&amp;6,要領参照元,4,0))</f>
        <v/>
      </c>
      <c r="V32" s="208"/>
      <c r="W32" s="71" t="s">
        <v>59</v>
      </c>
      <c r="X32" s="208" t="str">
        <f ca="1">IF(ISERROR(VLOOKUP($P$2&amp;"-"&amp;$W$2&amp;6,要領参照元,5,0)),"",VLOOKUP($P$2&amp;"-"&amp;$W$2&amp;6,要領参照元,5,0))</f>
        <v/>
      </c>
      <c r="Y32" s="209"/>
    </row>
    <row r="33" spans="1:25" ht="20.100000000000001" customHeight="1" x14ac:dyDescent="0.15">
      <c r="C33" s="205" t="str">
        <f ca="1">IF(ISERROR(VLOOKUP($P$2&amp;"-"&amp;$W$2&amp;7,要領参照元,2,0)),"",VLOOKUP($P$2&amp;"-"&amp;$W$2&amp;7,要領参照元,2,0))</f>
        <v/>
      </c>
      <c r="D33" s="206"/>
      <c r="E33" s="206"/>
      <c r="F33" s="206"/>
      <c r="G33" s="206"/>
      <c r="H33" s="206"/>
      <c r="I33" s="206"/>
      <c r="J33" s="206"/>
      <c r="K33" s="206"/>
      <c r="L33" s="206"/>
      <c r="M33" s="206"/>
      <c r="N33" s="206"/>
      <c r="O33" s="207"/>
      <c r="P33" s="70"/>
      <c r="Q33" s="71" t="s">
        <v>59</v>
      </c>
      <c r="R33" s="208" t="str">
        <f ca="1">IF(ISERROR(VLOOKUP($P$2&amp;"-"&amp;$W$2&amp;7,要領参照元,3,0)),"",VLOOKUP($P$2&amp;"-"&amp;$W$2&amp;7,要領参照元,3,0))</f>
        <v/>
      </c>
      <c r="S33" s="208"/>
      <c r="T33" s="71" t="s">
        <v>59</v>
      </c>
      <c r="U33" s="208" t="str">
        <f ca="1">IF(ISERROR(VLOOKUP($P$2&amp;"-"&amp;$W$2&amp;7,要領参照元,4,0)),"",VLOOKUP($P$2&amp;"-"&amp;$W$2&amp;7,要領参照元,4,0))</f>
        <v/>
      </c>
      <c r="V33" s="208"/>
      <c r="W33" s="71" t="s">
        <v>59</v>
      </c>
      <c r="X33" s="208" t="str">
        <f ca="1">IF(ISERROR(VLOOKUP($P$2&amp;"-"&amp;$W$2&amp;7,要領参照元,5,0)),"",VLOOKUP($P$2&amp;"-"&amp;$W$2&amp;7,要領参照元,5,0))</f>
        <v/>
      </c>
      <c r="Y33" s="209"/>
    </row>
    <row r="34" spans="1:25" ht="20.100000000000001" customHeight="1" x14ac:dyDescent="0.15">
      <c r="C34" s="205" t="str">
        <f ca="1">IF(ISERROR(VLOOKUP($P$2&amp;"-"&amp;$W$2&amp;8,要領参照元,2,0)),"",VLOOKUP($P$2&amp;"-"&amp;$W$2&amp;8,要領参照元,2,0))</f>
        <v/>
      </c>
      <c r="D34" s="206"/>
      <c r="E34" s="206"/>
      <c r="F34" s="206"/>
      <c r="G34" s="206"/>
      <c r="H34" s="206"/>
      <c r="I34" s="206"/>
      <c r="J34" s="206"/>
      <c r="K34" s="206"/>
      <c r="L34" s="206"/>
      <c r="M34" s="206"/>
      <c r="N34" s="206"/>
      <c r="O34" s="207"/>
      <c r="P34" s="70"/>
      <c r="Q34" s="71" t="s">
        <v>59</v>
      </c>
      <c r="R34" s="208" t="str">
        <f ca="1">IF(ISERROR(VLOOKUP($P$2&amp;"-"&amp;$W$2&amp;8,要領参照元,3,0)),"",VLOOKUP($P$2&amp;"-"&amp;$W$2&amp;8,要領参照元,3,0))</f>
        <v/>
      </c>
      <c r="S34" s="208"/>
      <c r="T34" s="71" t="s">
        <v>59</v>
      </c>
      <c r="U34" s="208" t="str">
        <f ca="1">IF(ISERROR(VLOOKUP($P$2&amp;"-"&amp;$W$2&amp;8,要領参照元,4,0)),"",VLOOKUP($P$2&amp;"-"&amp;$W$2&amp;8,要領参照元,4,0))</f>
        <v/>
      </c>
      <c r="V34" s="208"/>
      <c r="W34" s="71" t="s">
        <v>59</v>
      </c>
      <c r="X34" s="208" t="str">
        <f ca="1">IF(ISERROR(VLOOKUP($P$2&amp;"-"&amp;$W$2&amp;8,要領参照元,5,0)),"",VLOOKUP($P$2&amp;"-"&amp;$W$2&amp;8,要領参照元,5,0))</f>
        <v/>
      </c>
      <c r="Y34" s="209"/>
    </row>
    <row r="35" spans="1:25" ht="20.100000000000001" customHeight="1" x14ac:dyDescent="0.15">
      <c r="C35" s="226" t="str">
        <f ca="1">IF(ISERROR(VLOOKUP($P$2&amp;"-"&amp;$W$2&amp;9,要領参照元,2,0)),"",VLOOKUP($P$2&amp;"-"&amp;$W$2&amp;9,要領参照元,2,0))</f>
        <v/>
      </c>
      <c r="D35" s="227"/>
      <c r="E35" s="227"/>
      <c r="F35" s="227"/>
      <c r="G35" s="227"/>
      <c r="H35" s="227"/>
      <c r="I35" s="227"/>
      <c r="J35" s="227"/>
      <c r="K35" s="227"/>
      <c r="L35" s="227"/>
      <c r="M35" s="227"/>
      <c r="N35" s="227"/>
      <c r="O35" s="228"/>
      <c r="P35" s="72"/>
      <c r="Q35" s="73" t="s">
        <v>59</v>
      </c>
      <c r="R35" s="229" t="str">
        <f ca="1">IF(ISERROR(VLOOKUP($P$2&amp;"-"&amp;$W$2&amp;9,要領参照元,3,0)),"",VLOOKUP($P$2&amp;"-"&amp;$W$2&amp;9,要領参照元,3,0))</f>
        <v/>
      </c>
      <c r="S35" s="229"/>
      <c r="T35" s="73" t="s">
        <v>59</v>
      </c>
      <c r="U35" s="229" t="str">
        <f ca="1">IF(ISERROR(VLOOKUP($P$2&amp;"-"&amp;$W$2&amp;9,要領参照元,4,0)),"",VLOOKUP($P$2&amp;"-"&amp;$W$2&amp;9,要領参照元,4,0))</f>
        <v/>
      </c>
      <c r="V35" s="229"/>
      <c r="W35" s="73" t="s">
        <v>59</v>
      </c>
      <c r="X35" s="229" t="str">
        <f ca="1">IF(ISERROR(VLOOKUP($P$2&amp;"-"&amp;$W$2&amp;9,要領参照元,5,0)),"",VLOOKUP($P$2&amp;"-"&amp;$W$2&amp;9,要領参照元,5,0))</f>
        <v/>
      </c>
      <c r="Y35" s="230"/>
    </row>
    <row r="36" spans="1:25" ht="20.100000000000001" customHeight="1" x14ac:dyDescent="0.15">
      <c r="C36" s="237" t="s">
        <v>192</v>
      </c>
      <c r="D36" s="238"/>
      <c r="E36" s="238"/>
      <c r="F36" s="238"/>
      <c r="G36" s="238"/>
      <c r="H36" s="238"/>
      <c r="I36" s="238"/>
      <c r="J36" s="238"/>
      <c r="K36" s="238"/>
      <c r="L36" s="238"/>
      <c r="M36" s="238"/>
      <c r="N36" s="238"/>
      <c r="O36" s="238"/>
      <c r="P36" s="238"/>
      <c r="Q36" s="238"/>
      <c r="R36" s="238"/>
      <c r="S36" s="238"/>
      <c r="T36" s="238"/>
      <c r="U36" s="238"/>
      <c r="V36" s="238"/>
      <c r="W36" s="238"/>
      <c r="X36" s="238"/>
      <c r="Y36" s="239"/>
    </row>
    <row r="37" spans="1:25" ht="20.100000000000001" customHeight="1" x14ac:dyDescent="0.15">
      <c r="C37" s="231"/>
      <c r="D37" s="232"/>
      <c r="E37" s="232"/>
      <c r="F37" s="232"/>
      <c r="G37" s="232"/>
      <c r="H37" s="232"/>
      <c r="I37" s="232"/>
      <c r="J37" s="232"/>
      <c r="K37" s="232"/>
      <c r="L37" s="232"/>
      <c r="M37" s="232"/>
      <c r="N37" s="232"/>
      <c r="O37" s="232"/>
      <c r="P37" s="232"/>
      <c r="Q37" s="232"/>
      <c r="R37" s="232"/>
      <c r="S37" s="232"/>
      <c r="T37" s="232"/>
      <c r="U37" s="232"/>
      <c r="V37" s="232"/>
      <c r="W37" s="232"/>
      <c r="X37" s="232"/>
      <c r="Y37" s="233"/>
    </row>
    <row r="38" spans="1:25" ht="20.100000000000001" customHeight="1" x14ac:dyDescent="0.15">
      <c r="C38" s="234"/>
      <c r="D38" s="235"/>
      <c r="E38" s="235"/>
      <c r="F38" s="235"/>
      <c r="G38" s="235"/>
      <c r="H38" s="235"/>
      <c r="I38" s="235"/>
      <c r="J38" s="235"/>
      <c r="K38" s="235"/>
      <c r="L38" s="235"/>
      <c r="M38" s="235"/>
      <c r="N38" s="235"/>
      <c r="O38" s="235"/>
      <c r="P38" s="235"/>
      <c r="Q38" s="235"/>
      <c r="R38" s="235"/>
      <c r="S38" s="235"/>
      <c r="T38" s="235"/>
      <c r="U38" s="235"/>
      <c r="V38" s="235"/>
      <c r="W38" s="235"/>
      <c r="X38" s="235"/>
      <c r="Y38" s="236"/>
    </row>
    <row r="39" spans="1:25" ht="15" customHeight="1" x14ac:dyDescent="0.15"/>
    <row r="40" spans="1:25" ht="20.100000000000001" customHeight="1" x14ac:dyDescent="0.15">
      <c r="A40" t="s">
        <v>301</v>
      </c>
    </row>
    <row r="41" spans="1:25" ht="20.100000000000001" customHeight="1" x14ac:dyDescent="0.15">
      <c r="C41" s="219" t="s">
        <v>89</v>
      </c>
      <c r="D41" s="220"/>
      <c r="E41" s="220"/>
      <c r="F41" s="221"/>
      <c r="G41" s="61" t="s">
        <v>59</v>
      </c>
      <c r="H41" s="22" t="s">
        <v>87</v>
      </c>
      <c r="I41" s="22"/>
      <c r="J41" s="22"/>
      <c r="K41" s="61" t="s">
        <v>59</v>
      </c>
      <c r="L41" s="22" t="s">
        <v>88</v>
      </c>
      <c r="M41" s="22"/>
      <c r="N41" s="22"/>
      <c r="O41" s="61" t="s">
        <v>59</v>
      </c>
      <c r="P41" s="22" t="s">
        <v>84</v>
      </c>
      <c r="Q41" s="22"/>
      <c r="R41" s="222"/>
      <c r="S41" s="222"/>
      <c r="T41" s="222"/>
      <c r="U41" s="222"/>
      <c r="V41" s="222"/>
      <c r="W41" s="222"/>
      <c r="X41" s="222"/>
      <c r="Y41" s="23" t="s">
        <v>85</v>
      </c>
    </row>
    <row r="42" spans="1:25" ht="15" customHeight="1" x14ac:dyDescent="0.15"/>
    <row r="43" spans="1:25" ht="20.100000000000001" customHeight="1" x14ac:dyDescent="0.15">
      <c r="A43" t="s">
        <v>311</v>
      </c>
      <c r="Y43" s="57" t="s">
        <v>308</v>
      </c>
    </row>
    <row r="44" spans="1:25" x14ac:dyDescent="0.15">
      <c r="C44" s="219" t="s">
        <v>316</v>
      </c>
      <c r="D44" s="220"/>
      <c r="E44" s="220"/>
      <c r="F44" s="220"/>
      <c r="G44" s="221"/>
      <c r="H44" s="96" t="s">
        <v>59</v>
      </c>
      <c r="I44" s="218" t="s">
        <v>312</v>
      </c>
      <c r="J44" s="218"/>
      <c r="K44" s="218"/>
      <c r="L44" s="218"/>
      <c r="M44" s="218"/>
      <c r="N44" s="95" t="s">
        <v>59</v>
      </c>
      <c r="O44" s="218" t="s">
        <v>313</v>
      </c>
      <c r="P44" s="218"/>
      <c r="Q44" s="218"/>
      <c r="R44" s="218"/>
      <c r="S44" s="218"/>
      <c r="T44" s="95" t="s">
        <v>59</v>
      </c>
      <c r="U44" s="218" t="s">
        <v>314</v>
      </c>
      <c r="V44" s="218"/>
      <c r="W44" s="218"/>
      <c r="X44" s="218"/>
      <c r="Y44" s="225"/>
    </row>
    <row r="45" spans="1:25" x14ac:dyDescent="0.15">
      <c r="C45" s="219" t="s">
        <v>307</v>
      </c>
      <c r="D45" s="220"/>
      <c r="E45" s="220"/>
      <c r="F45" s="220"/>
      <c r="G45" s="221"/>
      <c r="H45" s="222" t="s">
        <v>321</v>
      </c>
      <c r="I45" s="222"/>
      <c r="J45" s="222"/>
      <c r="K45" s="222"/>
      <c r="L45" s="222"/>
      <c r="M45" s="222"/>
      <c r="N45" s="222"/>
      <c r="O45" s="222"/>
      <c r="P45" s="222"/>
      <c r="Q45" s="222"/>
      <c r="R45" s="222"/>
      <c r="S45" s="222"/>
      <c r="T45" s="222"/>
      <c r="U45" s="222"/>
      <c r="V45" s="222"/>
      <c r="W45" s="222"/>
      <c r="X45" s="222"/>
      <c r="Y45" s="223"/>
    </row>
    <row r="49" customFormat="1" x14ac:dyDescent="0.15"/>
    <row r="50" customFormat="1" x14ac:dyDescent="0.15"/>
    <row r="51" customFormat="1" x14ac:dyDescent="0.15"/>
    <row r="52" customFormat="1" x14ac:dyDescent="0.15"/>
    <row r="53" customFormat="1" x14ac:dyDescent="0.15"/>
    <row r="54" customFormat="1" x14ac:dyDescent="0.15"/>
    <row r="55" customFormat="1" x14ac:dyDescent="0.15"/>
    <row r="56" customFormat="1" x14ac:dyDescent="0.15"/>
  </sheetData>
  <sheetProtection sheet="1" objects="1" scenarios="1"/>
  <mergeCells count="127">
    <mergeCell ref="O44:S44"/>
    <mergeCell ref="I44:M44"/>
    <mergeCell ref="C44:G44"/>
    <mergeCell ref="C45:G45"/>
    <mergeCell ref="H45:Y45"/>
    <mergeCell ref="H4:K4"/>
    <mergeCell ref="U44:Y44"/>
    <mergeCell ref="C35:O35"/>
    <mergeCell ref="R35:S35"/>
    <mergeCell ref="U35:V35"/>
    <mergeCell ref="X35:Y35"/>
    <mergeCell ref="C37:Y38"/>
    <mergeCell ref="C41:F41"/>
    <mergeCell ref="R41:X41"/>
    <mergeCell ref="C36:Y36"/>
    <mergeCell ref="C33:O33"/>
    <mergeCell ref="R33:S33"/>
    <mergeCell ref="U33:V33"/>
    <mergeCell ref="X33:Y33"/>
    <mergeCell ref="C34:O34"/>
    <mergeCell ref="R34:S34"/>
    <mergeCell ref="U34:V34"/>
    <mergeCell ref="X34:Y34"/>
    <mergeCell ref="C31:O31"/>
    <mergeCell ref="R31:S31"/>
    <mergeCell ref="U31:V31"/>
    <mergeCell ref="X31:Y31"/>
    <mergeCell ref="C32:O32"/>
    <mergeCell ref="R32:S32"/>
    <mergeCell ref="U32:V32"/>
    <mergeCell ref="X32:Y32"/>
    <mergeCell ref="C29:O29"/>
    <mergeCell ref="R29:S29"/>
    <mergeCell ref="U29:V29"/>
    <mergeCell ref="X29:Y29"/>
    <mergeCell ref="C30:O30"/>
    <mergeCell ref="R30:S30"/>
    <mergeCell ref="U30:V30"/>
    <mergeCell ref="X30:Y30"/>
    <mergeCell ref="C27:O27"/>
    <mergeCell ref="R27:S27"/>
    <mergeCell ref="U27:V27"/>
    <mergeCell ref="X27:Y27"/>
    <mergeCell ref="C28:O28"/>
    <mergeCell ref="R28:S28"/>
    <mergeCell ref="U28:V28"/>
    <mergeCell ref="X28:Y28"/>
    <mergeCell ref="C25:O25"/>
    <mergeCell ref="P25:Y25"/>
    <mergeCell ref="C26:O26"/>
    <mergeCell ref="R26:S26"/>
    <mergeCell ref="U26:V26"/>
    <mergeCell ref="X26:Y26"/>
    <mergeCell ref="C21:E22"/>
    <mergeCell ref="F21:U21"/>
    <mergeCell ref="V21:Y21"/>
    <mergeCell ref="F22:U22"/>
    <mergeCell ref="V22:Y22"/>
    <mergeCell ref="M2:O2"/>
    <mergeCell ref="P2:T2"/>
    <mergeCell ref="U2:V2"/>
    <mergeCell ref="W2:Y2"/>
    <mergeCell ref="C19:E20"/>
    <mergeCell ref="F19:H19"/>
    <mergeCell ref="I19:K19"/>
    <mergeCell ref="L19:U19"/>
    <mergeCell ref="V19:Y19"/>
    <mergeCell ref="F20:H20"/>
    <mergeCell ref="I20:K20"/>
    <mergeCell ref="L20:M20"/>
    <mergeCell ref="N20:U20"/>
    <mergeCell ref="V20:Y20"/>
    <mergeCell ref="P17:T17"/>
    <mergeCell ref="U17:Y17"/>
    <mergeCell ref="F18:J18"/>
    <mergeCell ref="K18:O18"/>
    <mergeCell ref="P18:T18"/>
    <mergeCell ref="U18:Y18"/>
    <mergeCell ref="C16:E16"/>
    <mergeCell ref="F16:G16"/>
    <mergeCell ref="N16:O16"/>
    <mergeCell ref="C17:E18"/>
    <mergeCell ref="F17:J17"/>
    <mergeCell ref="K17:O17"/>
    <mergeCell ref="C14:E14"/>
    <mergeCell ref="F14:Y14"/>
    <mergeCell ref="C15:E15"/>
    <mergeCell ref="F15:G15"/>
    <mergeCell ref="H15:T15"/>
    <mergeCell ref="U15:W15"/>
    <mergeCell ref="X15:Y15"/>
    <mergeCell ref="H13:J13"/>
    <mergeCell ref="K13:L13"/>
    <mergeCell ref="M13:O13"/>
    <mergeCell ref="P13:Q13"/>
    <mergeCell ref="X13:Y13"/>
    <mergeCell ref="R13:S13"/>
    <mergeCell ref="T13:U13"/>
    <mergeCell ref="V13:W13"/>
    <mergeCell ref="U10:Y10"/>
    <mergeCell ref="K11:O11"/>
    <mergeCell ref="P11:T11"/>
    <mergeCell ref="U11:Y11"/>
    <mergeCell ref="C8:E11"/>
    <mergeCell ref="F8:J8"/>
    <mergeCell ref="K8:Y8"/>
    <mergeCell ref="F9:J9"/>
    <mergeCell ref="K9:O9"/>
    <mergeCell ref="P9:T9"/>
    <mergeCell ref="U9:Y9"/>
    <mergeCell ref="F10:J11"/>
    <mergeCell ref="K10:O10"/>
    <mergeCell ref="P10:T10"/>
    <mergeCell ref="K7:O7"/>
    <mergeCell ref="P7:T7"/>
    <mergeCell ref="U7:Y7"/>
    <mergeCell ref="P4:Q4"/>
    <mergeCell ref="C5:E7"/>
    <mergeCell ref="F5:J5"/>
    <mergeCell ref="K5:O5"/>
    <mergeCell ref="P5:T5"/>
    <mergeCell ref="U5:Y5"/>
    <mergeCell ref="F6:J7"/>
    <mergeCell ref="K6:O6"/>
    <mergeCell ref="P6:T6"/>
    <mergeCell ref="U6:Y6"/>
    <mergeCell ref="R4:S4"/>
  </mergeCells>
  <phoneticPr fontId="1"/>
  <conditionalFormatting sqref="F20:K20">
    <cfRule type="expression" dxfId="19" priority="1">
      <formula>$P$2="官庁営繕"</formula>
    </cfRule>
  </conditionalFormatting>
  <conditionalFormatting sqref="F18:Y18">
    <cfRule type="containsBlanks" dxfId="18" priority="15">
      <formula>LEN(TRIM(F18))=0</formula>
    </cfRule>
  </conditionalFormatting>
  <conditionalFormatting sqref="H4:K4">
    <cfRule type="cellIs" dxfId="17" priority="11" operator="equal">
      <formula>"入力必須項目"</formula>
    </cfRule>
  </conditionalFormatting>
  <conditionalFormatting sqref="K13:L13 X13:Y13 F14:Y14 H15:T15 H16 J16 L16 P16 R16 T16">
    <cfRule type="containsBlanks" dxfId="16" priority="18">
      <formula>LEN(TRIM(F13))=0</formula>
    </cfRule>
  </conditionalFormatting>
  <conditionalFormatting sqref="K5:T5">
    <cfRule type="cellIs" dxfId="15" priority="23" operator="equal">
      <formula>"選択してください"</formula>
    </cfRule>
  </conditionalFormatting>
  <conditionalFormatting sqref="K7:T7 K8:Y8 K11:O11">
    <cfRule type="containsBlanks" dxfId="14" priority="19">
      <formula>LEN(TRIM(K7))=0</formula>
    </cfRule>
  </conditionalFormatting>
  <conditionalFormatting sqref="N20:U20">
    <cfRule type="cellIs" dxfId="13" priority="25" operator="equal">
      <formula>"選択してください"</formula>
    </cfRule>
  </conditionalFormatting>
  <conditionalFormatting sqref="P2:T2">
    <cfRule type="cellIs" dxfId="12" priority="38" operator="equal">
      <formula>"選択してください"</formula>
    </cfRule>
  </conditionalFormatting>
  <conditionalFormatting sqref="Q27:Q35">
    <cfRule type="expression" dxfId="11" priority="36">
      <formula>OR(R27="",R27=0)</formula>
    </cfRule>
  </conditionalFormatting>
  <conditionalFormatting sqref="R13:S13">
    <cfRule type="cellIs" dxfId="10" priority="10" operator="equal">
      <formula>0</formula>
    </cfRule>
  </conditionalFormatting>
  <conditionalFormatting sqref="R27:S35">
    <cfRule type="expression" dxfId="9" priority="33">
      <formula>R27=0</formula>
    </cfRule>
  </conditionalFormatting>
  <conditionalFormatting sqref="T4">
    <cfRule type="containsBlanks" dxfId="8" priority="45">
      <formula>LEN(TRIM(T4))=0</formula>
    </cfRule>
  </conditionalFormatting>
  <conditionalFormatting sqref="T26:T35">
    <cfRule type="expression" dxfId="7" priority="35">
      <formula>OR(U26="",U26=0)</formula>
    </cfRule>
  </conditionalFormatting>
  <conditionalFormatting sqref="U26:V35">
    <cfRule type="expression" dxfId="6" priority="32">
      <formula>U26=0</formula>
    </cfRule>
  </conditionalFormatting>
  <conditionalFormatting sqref="V4 X4">
    <cfRule type="containsBlanks" dxfId="5" priority="20">
      <formula>LEN(TRIM(V4))=0</formula>
    </cfRule>
  </conditionalFormatting>
  <conditionalFormatting sqref="V13:W13">
    <cfRule type="cellIs" dxfId="4" priority="9" operator="equal">
      <formula>0</formula>
    </cfRule>
  </conditionalFormatting>
  <conditionalFormatting sqref="V22:Y22">
    <cfRule type="containsBlanks" dxfId="3" priority="12">
      <formula>LEN(TRIM(V22))=0</formula>
    </cfRule>
  </conditionalFormatting>
  <conditionalFormatting sqref="W26:W35">
    <cfRule type="expression" dxfId="2" priority="34">
      <formula>OR(X26="",X26=0)</formula>
    </cfRule>
  </conditionalFormatting>
  <conditionalFormatting sqref="W2:Y2">
    <cfRule type="cellIs" dxfId="1" priority="37" operator="equal">
      <formula>"←選択してください"</formula>
    </cfRule>
  </conditionalFormatting>
  <conditionalFormatting sqref="X26:Y35">
    <cfRule type="expression" dxfId="0" priority="31">
      <formula>X26=0</formula>
    </cfRule>
  </conditionalFormatting>
  <dataValidations xWindow="180" yWindow="634" count="7">
    <dataValidation type="list" allowBlank="1" showInputMessage="1" showErrorMessage="1" sqref="W2:Y2" xr:uid="{00000000-0002-0000-0000-000000000000}">
      <formula1>分野</formula1>
    </dataValidation>
    <dataValidation type="list" allowBlank="1" showInputMessage="1" showErrorMessage="1" sqref="P2:T2" xr:uid="{00000000-0002-0000-0000-000001000000}">
      <formula1>適用事業</formula1>
    </dataValidation>
    <dataValidation type="list" allowBlank="1" showInputMessage="1" showErrorMessage="1" sqref="K41 O41 G41 W26:W35 Q26:Q35 T26:T35 H44 N44 T44" xr:uid="{00000000-0002-0000-0000-000002000000}">
      <formula1>"□,■"</formula1>
    </dataValidation>
    <dataValidation type="list" allowBlank="1" showInputMessage="1" sqref="N20:U20" xr:uid="{00000000-0002-0000-0000-000003000000}">
      <formula1>部課名</formula1>
    </dataValidation>
    <dataValidation type="list" allowBlank="1" showInputMessage="1" sqref="K5:Y5" xr:uid="{00000000-0002-0000-0000-000004000000}">
      <formula1>所属名</formula1>
    </dataValidation>
    <dataValidation imeMode="off" allowBlank="1" showInputMessage="1" showErrorMessage="1" sqref="T4 V4 X4 K13:L13 X13:Y13 H16 J16 L16 P16 R16 T16 F18:Y18 V22:Y22" xr:uid="{00000000-0002-0000-0000-000005000000}"/>
    <dataValidation imeMode="on" allowBlank="1" showInputMessage="1" showErrorMessage="1" sqref="K7:T7 K8:Y8 K11:O11 F14:Y14 H15:T15" xr:uid="{00000000-0002-0000-0000-000006000000}"/>
  </dataValidations>
  <pageMargins left="0.78740157480314965" right="0.39370078740157483" top="0.39370078740157483" bottom="0.39370078740157483" header="0.31496062992125984" footer="0.31496062992125984"/>
  <pageSetup paperSize="9" orientation="portrait" r:id="rId1"/>
  <legacyDrawing r:id="rId2"/>
  <extLst>
    <ext xmlns:x14="http://schemas.microsoft.com/office/spreadsheetml/2009/9/main" uri="{CCE6A557-97BC-4b89-ADB6-D9C93CAAB3DF}">
      <x14:dataValidations xmlns:xm="http://schemas.microsoft.com/office/excel/2006/main" xWindow="180" yWindow="634" count="1">
        <x14:dataValidation type="list" allowBlank="1" showInputMessage="1" showErrorMessage="1" xr:uid="{00000000-0002-0000-0000-000007000000}">
          <x14:formula1>
            <xm:f>所属一覧!$J$2:$J$3</xm:f>
          </x14:formula1>
          <xm:sqref>R4 N16 F16:G16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62"/>
  <sheetViews>
    <sheetView tabSelected="1" zoomScaleNormal="100" workbookViewId="0">
      <selection activeCell="AH16" sqref="AH16"/>
    </sheetView>
  </sheetViews>
  <sheetFormatPr defaultRowHeight="13.5" x14ac:dyDescent="0.15"/>
  <cols>
    <col min="1" max="2" width="2.125" customWidth="1"/>
    <col min="3" max="30" width="3.625" customWidth="1"/>
  </cols>
  <sheetData>
    <row r="1" spans="1:25" ht="20.100000000000001" customHeight="1" x14ac:dyDescent="0.15">
      <c r="C1" s="27"/>
      <c r="D1" s="27"/>
      <c r="E1" s="27"/>
      <c r="F1" s="27"/>
      <c r="G1" s="27"/>
      <c r="K1" s="27"/>
      <c r="O1" s="27"/>
    </row>
    <row r="2" spans="1:25" ht="20.100000000000001" customHeight="1" x14ac:dyDescent="0.15">
      <c r="A2" t="s">
        <v>392</v>
      </c>
    </row>
    <row r="3" spans="1:25" ht="20.100000000000001" customHeight="1" x14ac:dyDescent="0.15">
      <c r="C3" s="273" t="s">
        <v>396</v>
      </c>
      <c r="D3" s="274"/>
      <c r="E3" s="274"/>
      <c r="F3" s="274"/>
      <c r="G3" s="274"/>
      <c r="H3" s="265" t="s">
        <v>60</v>
      </c>
      <c r="I3" s="263" t="s">
        <v>393</v>
      </c>
      <c r="J3" s="263"/>
      <c r="K3" s="263"/>
      <c r="L3" s="7"/>
      <c r="M3" s="267" t="str">
        <f>IF(H3="□","■","□")</f>
        <v>□</v>
      </c>
      <c r="N3" s="7" t="s">
        <v>394</v>
      </c>
      <c r="O3" s="7"/>
      <c r="P3" s="7"/>
      <c r="Q3" s="7"/>
      <c r="R3" s="7"/>
      <c r="S3" s="7"/>
      <c r="T3" s="7"/>
      <c r="U3" s="7"/>
      <c r="V3" s="7"/>
      <c r="W3" s="7"/>
      <c r="X3" s="7"/>
      <c r="Y3" s="8"/>
    </row>
    <row r="4" spans="1:25" ht="20.100000000000001" customHeight="1" x14ac:dyDescent="0.15">
      <c r="C4" s="275"/>
      <c r="D4" s="276"/>
      <c r="E4" s="276"/>
      <c r="F4" s="276"/>
      <c r="G4" s="276"/>
      <c r="H4" s="266"/>
      <c r="I4" s="264"/>
      <c r="J4" s="264"/>
      <c r="K4" s="264"/>
      <c r="L4" s="9"/>
      <c r="M4" s="268"/>
      <c r="N4" s="9" t="s">
        <v>395</v>
      </c>
      <c r="O4" s="9"/>
      <c r="P4" s="9"/>
      <c r="Q4" s="9"/>
      <c r="R4" s="9"/>
      <c r="S4" s="9"/>
      <c r="T4" s="9"/>
      <c r="U4" s="9"/>
      <c r="V4" s="9"/>
      <c r="W4" s="9"/>
      <c r="X4" s="9"/>
      <c r="Y4" s="10"/>
    </row>
    <row r="5" spans="1:25" ht="20.100000000000001" customHeight="1" x14ac:dyDescent="0.15">
      <c r="C5" s="277" t="s">
        <v>397</v>
      </c>
      <c r="D5" s="278"/>
      <c r="E5" s="278"/>
      <c r="F5" s="278"/>
      <c r="G5" s="279"/>
      <c r="H5" s="283"/>
      <c r="I5" s="284"/>
      <c r="J5" s="284"/>
      <c r="K5" s="284"/>
      <c r="L5" s="284"/>
      <c r="M5" s="284"/>
      <c r="N5" s="284"/>
      <c r="O5" s="284"/>
      <c r="P5" s="284"/>
      <c r="Q5" s="284"/>
      <c r="R5" s="284"/>
      <c r="S5" s="284"/>
      <c r="T5" s="284"/>
      <c r="U5" s="284"/>
      <c r="V5" s="284"/>
      <c r="W5" s="284"/>
      <c r="X5" s="284"/>
      <c r="Y5" s="285"/>
    </row>
    <row r="6" spans="1:25" ht="20.100000000000001" customHeight="1" x14ac:dyDescent="0.15">
      <c r="C6" s="280"/>
      <c r="D6" s="281"/>
      <c r="E6" s="281"/>
      <c r="F6" s="281"/>
      <c r="G6" s="282"/>
      <c r="H6" s="286"/>
      <c r="I6" s="287"/>
      <c r="J6" s="287"/>
      <c r="K6" s="287"/>
      <c r="L6" s="287"/>
      <c r="M6" s="287"/>
      <c r="N6" s="287"/>
      <c r="O6" s="287"/>
      <c r="P6" s="287"/>
      <c r="Q6" s="287"/>
      <c r="R6" s="287"/>
      <c r="S6" s="287"/>
      <c r="T6" s="287"/>
      <c r="U6" s="287"/>
      <c r="V6" s="287"/>
      <c r="W6" s="287"/>
      <c r="X6" s="287"/>
      <c r="Y6" s="288"/>
    </row>
    <row r="7" spans="1:25" ht="20.100000000000001" customHeight="1" x14ac:dyDescent="0.15">
      <c r="C7" s="277" t="s">
        <v>398</v>
      </c>
      <c r="D7" s="294"/>
      <c r="E7" s="294"/>
      <c r="F7" s="294"/>
      <c r="G7" s="295"/>
      <c r="H7" s="265" t="s">
        <v>399</v>
      </c>
      <c r="I7" s="267"/>
      <c r="J7" s="267"/>
      <c r="K7" s="267"/>
      <c r="L7" s="267"/>
      <c r="M7" s="267"/>
      <c r="N7" s="267"/>
      <c r="O7" s="267"/>
      <c r="P7" s="267"/>
      <c r="Q7" s="265" t="s">
        <v>400</v>
      </c>
      <c r="R7" s="267"/>
      <c r="S7" s="267"/>
      <c r="T7" s="267"/>
      <c r="U7" s="267"/>
      <c r="V7" s="267"/>
      <c r="W7" s="267"/>
      <c r="X7" s="267"/>
      <c r="Y7" s="289"/>
    </row>
    <row r="8" spans="1:25" ht="20.100000000000001" customHeight="1" x14ac:dyDescent="0.15">
      <c r="C8" s="296"/>
      <c r="D8" s="297"/>
      <c r="E8" s="297"/>
      <c r="F8" s="297"/>
      <c r="G8" s="298"/>
      <c r="H8" s="114" t="s">
        <v>59</v>
      </c>
      <c r="I8" t="s">
        <v>401</v>
      </c>
      <c r="Q8" s="114" t="s">
        <v>59</v>
      </c>
      <c r="R8" t="s">
        <v>405</v>
      </c>
      <c r="Y8" s="31"/>
    </row>
    <row r="9" spans="1:25" ht="20.100000000000001" customHeight="1" x14ac:dyDescent="0.15">
      <c r="C9" s="296"/>
      <c r="D9" s="297"/>
      <c r="E9" s="297"/>
      <c r="F9" s="297"/>
      <c r="G9" s="298"/>
      <c r="H9" s="114" t="s">
        <v>59</v>
      </c>
      <c r="I9" t="s">
        <v>402</v>
      </c>
      <c r="J9" s="113"/>
      <c r="K9" s="113"/>
      <c r="L9" s="113"/>
      <c r="M9" s="113"/>
      <c r="N9" s="113"/>
      <c r="O9" s="113"/>
      <c r="P9" s="113"/>
      <c r="Q9" s="114" t="s">
        <v>59</v>
      </c>
      <c r="R9" t="s">
        <v>406</v>
      </c>
      <c r="Y9" s="31"/>
    </row>
    <row r="10" spans="1:25" ht="20.100000000000001" customHeight="1" x14ac:dyDescent="0.15">
      <c r="C10" s="296"/>
      <c r="D10" s="297"/>
      <c r="E10" s="297"/>
      <c r="F10" s="297"/>
      <c r="G10" s="298"/>
      <c r="H10" s="114" t="s">
        <v>59</v>
      </c>
      <c r="I10" t="s">
        <v>403</v>
      </c>
      <c r="J10" s="113"/>
      <c r="K10" s="113"/>
      <c r="L10" s="113"/>
      <c r="M10" s="113"/>
      <c r="N10" s="113"/>
      <c r="O10" s="113"/>
      <c r="P10" s="113"/>
      <c r="Q10" s="116"/>
      <c r="Y10" s="31"/>
    </row>
    <row r="11" spans="1:25" ht="20.100000000000001" customHeight="1" x14ac:dyDescent="0.15">
      <c r="C11" s="299"/>
      <c r="D11" s="300"/>
      <c r="E11" s="300"/>
      <c r="F11" s="300"/>
      <c r="G11" s="301"/>
      <c r="H11" s="19" t="s">
        <v>59</v>
      </c>
      <c r="I11" s="9" t="s">
        <v>404</v>
      </c>
      <c r="J11" s="115"/>
      <c r="K11" s="115"/>
      <c r="L11" s="115"/>
      <c r="M11" s="115"/>
      <c r="N11" s="115"/>
      <c r="O11" s="115"/>
      <c r="P11" s="115"/>
      <c r="Q11" s="117"/>
      <c r="R11" s="9"/>
      <c r="S11" s="9"/>
      <c r="T11" s="9"/>
      <c r="U11" s="9"/>
      <c r="V11" s="9"/>
      <c r="W11" s="9"/>
      <c r="X11" s="9"/>
      <c r="Y11" s="10"/>
    </row>
    <row r="12" spans="1:25" ht="20.100000000000001" customHeight="1" x14ac:dyDescent="0.15">
      <c r="C12" s="245" t="s">
        <v>508</v>
      </c>
      <c r="D12" s="245"/>
      <c r="E12" s="245"/>
      <c r="F12" s="245"/>
      <c r="G12" s="245"/>
      <c r="H12" s="245"/>
      <c r="I12" s="245"/>
      <c r="J12" s="245"/>
      <c r="K12" s="245"/>
      <c r="L12" s="245"/>
      <c r="M12" s="245"/>
      <c r="N12" s="245"/>
      <c r="O12" s="245"/>
      <c r="P12" s="245"/>
      <c r="Q12" s="245"/>
      <c r="R12" s="245"/>
      <c r="S12" s="245"/>
      <c r="T12" s="245"/>
      <c r="U12" s="245"/>
      <c r="V12" s="240" t="s">
        <v>458</v>
      </c>
      <c r="W12" s="240"/>
      <c r="X12" s="240"/>
      <c r="Y12" s="240" t="s">
        <v>59</v>
      </c>
    </row>
    <row r="13" spans="1:25" ht="20.100000000000001" customHeight="1" x14ac:dyDescent="0.15">
      <c r="C13" s="245"/>
      <c r="D13" s="245"/>
      <c r="E13" s="245"/>
      <c r="F13" s="245"/>
      <c r="G13" s="245"/>
      <c r="H13" s="245"/>
      <c r="I13" s="245"/>
      <c r="J13" s="245"/>
      <c r="K13" s="245"/>
      <c r="L13" s="245"/>
      <c r="M13" s="245"/>
      <c r="N13" s="245"/>
      <c r="O13" s="245"/>
      <c r="P13" s="245"/>
      <c r="Q13" s="245"/>
      <c r="R13" s="245"/>
      <c r="S13" s="245"/>
      <c r="T13" s="245"/>
      <c r="U13" s="245"/>
      <c r="V13" s="240"/>
      <c r="W13" s="240"/>
      <c r="X13" s="240"/>
      <c r="Y13" s="240"/>
    </row>
    <row r="14" spans="1:25" ht="20.100000000000001" customHeight="1" x14ac:dyDescent="0.15">
      <c r="C14" s="271" t="s">
        <v>456</v>
      </c>
      <c r="D14" s="271"/>
      <c r="E14" s="271"/>
      <c r="F14" s="271"/>
      <c r="G14" s="271"/>
      <c r="H14" s="271"/>
      <c r="I14" s="271"/>
      <c r="J14" s="271"/>
      <c r="K14" s="271"/>
      <c r="L14" s="271"/>
      <c r="M14" s="271"/>
      <c r="N14" s="271"/>
      <c r="O14" s="271"/>
      <c r="P14" s="271"/>
      <c r="Q14" s="271"/>
      <c r="R14" s="271"/>
      <c r="S14" s="271"/>
      <c r="T14" s="271"/>
      <c r="U14" s="271"/>
      <c r="V14" s="240" t="s">
        <v>193</v>
      </c>
      <c r="W14" s="240"/>
      <c r="X14" s="240"/>
      <c r="Y14" s="240" t="s">
        <v>59</v>
      </c>
    </row>
    <row r="15" spans="1:25" ht="20.100000000000001" customHeight="1" x14ac:dyDescent="0.15">
      <c r="C15" s="271"/>
      <c r="D15" s="271"/>
      <c r="E15" s="271"/>
      <c r="F15" s="271"/>
      <c r="G15" s="271"/>
      <c r="H15" s="271"/>
      <c r="I15" s="271"/>
      <c r="J15" s="271"/>
      <c r="K15" s="271"/>
      <c r="L15" s="271"/>
      <c r="M15" s="271"/>
      <c r="N15" s="271"/>
      <c r="O15" s="271"/>
      <c r="P15" s="271"/>
      <c r="Q15" s="271"/>
      <c r="R15" s="271"/>
      <c r="S15" s="271"/>
      <c r="T15" s="271"/>
      <c r="U15" s="271"/>
      <c r="V15" s="240"/>
      <c r="W15" s="240"/>
      <c r="X15" s="240"/>
      <c r="Y15" s="240"/>
    </row>
    <row r="16" spans="1:25" ht="20.100000000000001" customHeight="1" x14ac:dyDescent="0.15">
      <c r="C16" s="272"/>
      <c r="D16" s="272"/>
      <c r="E16" s="272"/>
      <c r="F16" s="272"/>
      <c r="G16" s="272"/>
      <c r="H16" s="272"/>
      <c r="I16" s="272"/>
      <c r="J16" s="272"/>
      <c r="K16" s="272"/>
      <c r="L16" s="272"/>
      <c r="M16" s="272"/>
      <c r="N16" s="272"/>
      <c r="O16" s="272"/>
      <c r="P16" s="272"/>
      <c r="Q16" s="272"/>
      <c r="R16" s="272"/>
      <c r="S16" s="272"/>
      <c r="T16" s="272"/>
      <c r="U16" s="272"/>
      <c r="V16" s="241"/>
      <c r="W16" s="241"/>
      <c r="X16" s="241"/>
      <c r="Y16" s="241"/>
    </row>
    <row r="17" spans="3:25" ht="30" customHeight="1" x14ac:dyDescent="0.15">
      <c r="C17" s="182"/>
      <c r="D17" s="182"/>
      <c r="E17" s="270" t="s">
        <v>412</v>
      </c>
      <c r="F17" s="270"/>
      <c r="G17" s="270"/>
      <c r="H17" s="270"/>
      <c r="I17" s="270"/>
      <c r="J17" s="270"/>
      <c r="K17" s="270" t="s">
        <v>446</v>
      </c>
      <c r="L17" s="270"/>
      <c r="M17" s="270"/>
      <c r="N17" s="270"/>
      <c r="O17" s="270"/>
      <c r="P17" s="269" t="s">
        <v>447</v>
      </c>
      <c r="Q17" s="269"/>
      <c r="R17" s="182" t="s">
        <v>448</v>
      </c>
      <c r="S17" s="182"/>
      <c r="T17" s="182"/>
      <c r="U17" s="182"/>
      <c r="V17" s="182" t="s">
        <v>451</v>
      </c>
      <c r="W17" s="182"/>
      <c r="X17" s="182"/>
      <c r="Y17" s="182"/>
    </row>
    <row r="18" spans="3:25" ht="30" customHeight="1" x14ac:dyDescent="0.15">
      <c r="C18" s="182"/>
      <c r="D18" s="182"/>
      <c r="E18" s="270"/>
      <c r="F18" s="270"/>
      <c r="G18" s="270"/>
      <c r="H18" s="270"/>
      <c r="I18" s="270"/>
      <c r="J18" s="270"/>
      <c r="K18" s="270"/>
      <c r="L18" s="270"/>
      <c r="M18" s="270"/>
      <c r="N18" s="270"/>
      <c r="O18" s="270"/>
      <c r="P18" s="269"/>
      <c r="Q18" s="269"/>
      <c r="R18" s="270" t="s">
        <v>449</v>
      </c>
      <c r="S18" s="270"/>
      <c r="T18" s="270" t="s">
        <v>450</v>
      </c>
      <c r="U18" s="270"/>
      <c r="V18" s="182"/>
      <c r="W18" s="182"/>
      <c r="X18" s="182"/>
      <c r="Y18" s="182"/>
    </row>
    <row r="19" spans="3:25" ht="15" customHeight="1" x14ac:dyDescent="0.15">
      <c r="C19" s="270" t="s">
        <v>407</v>
      </c>
      <c r="D19" s="270"/>
      <c r="E19" s="255"/>
      <c r="F19" s="255"/>
      <c r="G19" s="255"/>
      <c r="H19" s="255"/>
      <c r="I19" s="255"/>
      <c r="J19" s="255"/>
      <c r="K19" s="293" t="s">
        <v>407</v>
      </c>
      <c r="L19" s="293"/>
      <c r="M19" s="293"/>
      <c r="N19" s="293"/>
      <c r="O19" s="293"/>
      <c r="P19" s="242"/>
      <c r="Q19" s="243"/>
      <c r="R19" s="242"/>
      <c r="S19" s="243"/>
      <c r="T19" s="242" t="s">
        <v>452</v>
      </c>
      <c r="U19" s="243"/>
      <c r="V19" s="246"/>
      <c r="W19" s="246"/>
      <c r="X19" s="246"/>
      <c r="Y19" s="247"/>
    </row>
    <row r="20" spans="3:25" ht="15" customHeight="1" x14ac:dyDescent="0.15">
      <c r="C20" s="270" t="s">
        <v>442</v>
      </c>
      <c r="D20" s="270"/>
      <c r="E20" s="302" t="s">
        <v>443</v>
      </c>
      <c r="F20" s="302"/>
      <c r="G20" s="302"/>
      <c r="H20" s="302"/>
      <c r="I20" s="302"/>
      <c r="J20" s="302"/>
      <c r="K20" s="258" t="s">
        <v>430</v>
      </c>
      <c r="L20" s="258"/>
      <c r="M20" s="258"/>
      <c r="N20" s="258"/>
      <c r="O20" s="258"/>
      <c r="P20" s="242" t="s">
        <v>452</v>
      </c>
      <c r="Q20" s="243"/>
      <c r="R20" s="242" t="s">
        <v>452</v>
      </c>
      <c r="S20" s="243"/>
      <c r="T20" s="242"/>
      <c r="U20" s="243"/>
      <c r="V20" s="246"/>
      <c r="W20" s="246"/>
      <c r="X20" s="246"/>
      <c r="Y20" s="247"/>
    </row>
    <row r="21" spans="3:25" ht="15" customHeight="1" x14ac:dyDescent="0.15">
      <c r="C21" s="270"/>
      <c r="D21" s="270"/>
      <c r="E21" s="242" t="s">
        <v>408</v>
      </c>
      <c r="F21" s="248"/>
      <c r="G21" s="248"/>
      <c r="H21" s="248"/>
      <c r="I21" s="248"/>
      <c r="J21" s="243"/>
      <c r="K21" s="258" t="s">
        <v>431</v>
      </c>
      <c r="L21" s="258"/>
      <c r="M21" s="258"/>
      <c r="N21" s="258"/>
      <c r="O21" s="258"/>
      <c r="P21" s="242" t="s">
        <v>452</v>
      </c>
      <c r="Q21" s="243"/>
      <c r="R21" s="242" t="s">
        <v>452</v>
      </c>
      <c r="S21" s="243"/>
      <c r="T21" s="242"/>
      <c r="U21" s="243"/>
      <c r="V21" s="246"/>
      <c r="W21" s="246"/>
      <c r="X21" s="246"/>
      <c r="Y21" s="247"/>
    </row>
    <row r="22" spans="3:25" ht="15" customHeight="1" x14ac:dyDescent="0.15">
      <c r="C22" s="270"/>
      <c r="D22" s="270"/>
      <c r="E22" s="249"/>
      <c r="F22" s="250"/>
      <c r="G22" s="250"/>
      <c r="H22" s="250"/>
      <c r="I22" s="250"/>
      <c r="J22" s="251"/>
      <c r="K22" s="252" t="s">
        <v>453</v>
      </c>
      <c r="L22" s="253"/>
      <c r="M22" s="253"/>
      <c r="N22" s="253"/>
      <c r="O22" s="254"/>
      <c r="P22" s="242" t="s">
        <v>452</v>
      </c>
      <c r="Q22" s="243"/>
      <c r="R22" s="242" t="s">
        <v>452</v>
      </c>
      <c r="S22" s="243"/>
      <c r="T22" s="242"/>
      <c r="U22" s="243"/>
      <c r="V22" s="246"/>
      <c r="W22" s="246"/>
      <c r="X22" s="246"/>
      <c r="Y22" s="247"/>
    </row>
    <row r="23" spans="3:25" ht="15" customHeight="1" x14ac:dyDescent="0.15">
      <c r="C23" s="270"/>
      <c r="D23" s="270"/>
      <c r="E23" s="256" t="s">
        <v>409</v>
      </c>
      <c r="F23" s="256"/>
      <c r="G23" s="256" t="s">
        <v>410</v>
      </c>
      <c r="H23" s="256"/>
      <c r="I23" s="256" t="s">
        <v>411</v>
      </c>
      <c r="J23" s="256"/>
      <c r="K23" s="258" t="s">
        <v>413</v>
      </c>
      <c r="L23" s="258"/>
      <c r="M23" s="258"/>
      <c r="N23" s="258"/>
      <c r="O23" s="258"/>
      <c r="P23" s="242" t="s">
        <v>454</v>
      </c>
      <c r="Q23" s="243"/>
      <c r="R23" s="242"/>
      <c r="S23" s="243"/>
      <c r="T23" s="242" t="s">
        <v>452</v>
      </c>
      <c r="U23" s="243"/>
      <c r="V23" s="246"/>
      <c r="W23" s="246"/>
      <c r="X23" s="246"/>
      <c r="Y23" s="247"/>
    </row>
    <row r="24" spans="3:25" ht="15" customHeight="1" x14ac:dyDescent="0.15">
      <c r="C24" s="270"/>
      <c r="D24" s="270"/>
      <c r="E24" s="256"/>
      <c r="F24" s="256"/>
      <c r="G24" s="256"/>
      <c r="H24" s="256"/>
      <c r="I24" s="256"/>
      <c r="J24" s="256"/>
      <c r="K24" s="258" t="s">
        <v>414</v>
      </c>
      <c r="L24" s="258"/>
      <c r="M24" s="258"/>
      <c r="N24" s="258"/>
      <c r="O24" s="258"/>
      <c r="P24" s="242" t="s">
        <v>454</v>
      </c>
      <c r="Q24" s="243"/>
      <c r="R24" s="242"/>
      <c r="S24" s="243"/>
      <c r="T24" s="242" t="s">
        <v>452</v>
      </c>
      <c r="U24" s="243"/>
      <c r="V24" s="246"/>
      <c r="W24" s="246"/>
      <c r="X24" s="246"/>
      <c r="Y24" s="247"/>
    </row>
    <row r="25" spans="3:25" ht="15" customHeight="1" x14ac:dyDescent="0.15">
      <c r="C25" s="270"/>
      <c r="D25" s="270"/>
      <c r="E25" s="256"/>
      <c r="F25" s="256"/>
      <c r="G25" s="256"/>
      <c r="H25" s="256"/>
      <c r="I25" s="256"/>
      <c r="J25" s="256"/>
      <c r="K25" s="258" t="s">
        <v>415</v>
      </c>
      <c r="L25" s="258"/>
      <c r="M25" s="258"/>
      <c r="N25" s="258"/>
      <c r="O25" s="258"/>
      <c r="P25" s="242" t="s">
        <v>454</v>
      </c>
      <c r="Q25" s="243"/>
      <c r="R25" s="242"/>
      <c r="S25" s="243"/>
      <c r="T25" s="242" t="s">
        <v>452</v>
      </c>
      <c r="U25" s="243"/>
      <c r="V25" s="246"/>
      <c r="W25" s="246"/>
      <c r="X25" s="246"/>
      <c r="Y25" s="247"/>
    </row>
    <row r="26" spans="3:25" ht="15" customHeight="1" x14ac:dyDescent="0.15">
      <c r="C26" s="270"/>
      <c r="D26" s="270"/>
      <c r="E26" s="256"/>
      <c r="F26" s="256"/>
      <c r="G26" s="256"/>
      <c r="H26" s="256"/>
      <c r="I26" s="256"/>
      <c r="J26" s="256"/>
      <c r="K26" s="258" t="s">
        <v>416</v>
      </c>
      <c r="L26" s="258"/>
      <c r="M26" s="258"/>
      <c r="N26" s="258"/>
      <c r="O26" s="258"/>
      <c r="P26" s="242" t="s">
        <v>454</v>
      </c>
      <c r="Q26" s="243"/>
      <c r="R26" s="242"/>
      <c r="S26" s="243"/>
      <c r="T26" s="242" t="s">
        <v>452</v>
      </c>
      <c r="U26" s="243"/>
      <c r="V26" s="246"/>
      <c r="W26" s="246"/>
      <c r="X26" s="246"/>
      <c r="Y26" s="247"/>
    </row>
    <row r="27" spans="3:25" ht="15" customHeight="1" x14ac:dyDescent="0.15">
      <c r="C27" s="270"/>
      <c r="D27" s="270"/>
      <c r="E27" s="256"/>
      <c r="F27" s="256"/>
      <c r="G27" s="256"/>
      <c r="H27" s="256"/>
      <c r="I27" s="256"/>
      <c r="J27" s="256"/>
      <c r="K27" s="258" t="s">
        <v>417</v>
      </c>
      <c r="L27" s="258"/>
      <c r="M27" s="258"/>
      <c r="N27" s="258"/>
      <c r="O27" s="258"/>
      <c r="P27" s="242" t="s">
        <v>454</v>
      </c>
      <c r="Q27" s="243"/>
      <c r="R27" s="242"/>
      <c r="S27" s="243"/>
      <c r="T27" s="242" t="s">
        <v>452</v>
      </c>
      <c r="U27" s="243"/>
      <c r="V27" s="246"/>
      <c r="W27" s="246"/>
      <c r="X27" s="246"/>
      <c r="Y27" s="247"/>
    </row>
    <row r="28" spans="3:25" ht="15" customHeight="1" x14ac:dyDescent="0.15">
      <c r="C28" s="270"/>
      <c r="D28" s="270"/>
      <c r="E28" s="256"/>
      <c r="F28" s="256"/>
      <c r="G28" s="256"/>
      <c r="H28" s="256"/>
      <c r="I28" s="256"/>
      <c r="J28" s="256"/>
      <c r="K28" s="258" t="s">
        <v>418</v>
      </c>
      <c r="L28" s="258"/>
      <c r="M28" s="258"/>
      <c r="N28" s="258"/>
      <c r="O28" s="258"/>
      <c r="P28" s="242" t="s">
        <v>454</v>
      </c>
      <c r="Q28" s="243"/>
      <c r="R28" s="242"/>
      <c r="S28" s="243"/>
      <c r="T28" s="242" t="s">
        <v>452</v>
      </c>
      <c r="U28" s="243"/>
      <c r="V28" s="246"/>
      <c r="W28" s="246"/>
      <c r="X28" s="246"/>
      <c r="Y28" s="247"/>
    </row>
    <row r="29" spans="3:25" ht="15" customHeight="1" x14ac:dyDescent="0.15">
      <c r="C29" s="270"/>
      <c r="D29" s="270"/>
      <c r="E29" s="256"/>
      <c r="F29" s="256"/>
      <c r="G29" s="256"/>
      <c r="H29" s="256"/>
      <c r="I29" s="256" t="s">
        <v>432</v>
      </c>
      <c r="J29" s="256"/>
      <c r="K29" s="258" t="s">
        <v>419</v>
      </c>
      <c r="L29" s="258"/>
      <c r="M29" s="258"/>
      <c r="N29" s="258"/>
      <c r="O29" s="258"/>
      <c r="P29" s="242" t="s">
        <v>454</v>
      </c>
      <c r="Q29" s="243"/>
      <c r="R29" s="242"/>
      <c r="S29" s="243"/>
      <c r="T29" s="242" t="s">
        <v>452</v>
      </c>
      <c r="U29" s="243"/>
      <c r="V29" s="246"/>
      <c r="W29" s="246"/>
      <c r="X29" s="246"/>
      <c r="Y29" s="247"/>
    </row>
    <row r="30" spans="3:25" ht="15" customHeight="1" x14ac:dyDescent="0.15">
      <c r="C30" s="270"/>
      <c r="D30" s="270"/>
      <c r="E30" s="256"/>
      <c r="F30" s="256"/>
      <c r="G30" s="256"/>
      <c r="H30" s="256"/>
      <c r="I30" s="256" t="s">
        <v>433</v>
      </c>
      <c r="J30" s="256"/>
      <c r="K30" s="258" t="s">
        <v>420</v>
      </c>
      <c r="L30" s="258"/>
      <c r="M30" s="258"/>
      <c r="N30" s="258"/>
      <c r="O30" s="258"/>
      <c r="P30" s="242" t="s">
        <v>482</v>
      </c>
      <c r="Q30" s="243"/>
      <c r="R30" s="242" t="s">
        <v>452</v>
      </c>
      <c r="S30" s="243"/>
      <c r="T30" s="242" t="s">
        <v>482</v>
      </c>
      <c r="U30" s="243"/>
      <c r="V30" s="246"/>
      <c r="W30" s="246"/>
      <c r="X30" s="246"/>
      <c r="Y30" s="247"/>
    </row>
    <row r="31" spans="3:25" ht="15" customHeight="1" x14ac:dyDescent="0.15">
      <c r="C31" s="270"/>
      <c r="D31" s="270"/>
      <c r="E31" s="256"/>
      <c r="F31" s="256"/>
      <c r="G31" s="256"/>
      <c r="H31" s="256"/>
      <c r="I31" s="303" t="s">
        <v>434</v>
      </c>
      <c r="J31" s="304"/>
      <c r="K31" s="258" t="s">
        <v>421</v>
      </c>
      <c r="L31" s="258"/>
      <c r="M31" s="258"/>
      <c r="N31" s="258"/>
      <c r="O31" s="258"/>
      <c r="P31" s="242" t="s">
        <v>454</v>
      </c>
      <c r="Q31" s="243"/>
      <c r="R31" s="242" t="s">
        <v>482</v>
      </c>
      <c r="S31" s="243"/>
      <c r="T31" s="242" t="s">
        <v>452</v>
      </c>
      <c r="U31" s="243"/>
      <c r="V31" s="246"/>
      <c r="W31" s="246"/>
      <c r="X31" s="246"/>
      <c r="Y31" s="247"/>
    </row>
    <row r="32" spans="3:25" ht="15" customHeight="1" x14ac:dyDescent="0.15">
      <c r="C32" s="270"/>
      <c r="D32" s="270"/>
      <c r="E32" s="256"/>
      <c r="F32" s="256"/>
      <c r="G32" s="256" t="s">
        <v>435</v>
      </c>
      <c r="H32" s="256"/>
      <c r="I32" s="256"/>
      <c r="J32" s="256"/>
      <c r="K32" s="258" t="s">
        <v>422</v>
      </c>
      <c r="L32" s="258"/>
      <c r="M32" s="258"/>
      <c r="N32" s="258"/>
      <c r="O32" s="258"/>
      <c r="P32" s="242" t="s">
        <v>452</v>
      </c>
      <c r="Q32" s="243"/>
      <c r="R32" s="242"/>
      <c r="S32" s="243"/>
      <c r="T32" s="242" t="s">
        <v>452</v>
      </c>
      <c r="U32" s="243"/>
      <c r="V32" s="246" t="s">
        <v>455</v>
      </c>
      <c r="W32" s="246"/>
      <c r="X32" s="246"/>
      <c r="Y32" s="247"/>
    </row>
    <row r="33" spans="3:25" ht="15" customHeight="1" x14ac:dyDescent="0.15">
      <c r="C33" s="270"/>
      <c r="D33" s="270"/>
      <c r="E33" s="256"/>
      <c r="F33" s="256"/>
      <c r="G33" s="256"/>
      <c r="H33" s="256"/>
      <c r="I33" s="256"/>
      <c r="J33" s="256"/>
      <c r="K33" s="258" t="s">
        <v>423</v>
      </c>
      <c r="L33" s="258"/>
      <c r="M33" s="258"/>
      <c r="N33" s="258"/>
      <c r="O33" s="258"/>
      <c r="P33" s="242" t="s">
        <v>452</v>
      </c>
      <c r="Q33" s="243"/>
      <c r="R33" s="242"/>
      <c r="S33" s="243"/>
      <c r="T33" s="242" t="s">
        <v>452</v>
      </c>
      <c r="U33" s="243"/>
      <c r="V33" s="246"/>
      <c r="W33" s="246"/>
      <c r="X33" s="246"/>
      <c r="Y33" s="247"/>
    </row>
    <row r="34" spans="3:25" ht="15" customHeight="1" x14ac:dyDescent="0.15">
      <c r="C34" s="270"/>
      <c r="D34" s="270"/>
      <c r="E34" s="256"/>
      <c r="F34" s="256"/>
      <c r="G34" s="256" t="s">
        <v>436</v>
      </c>
      <c r="H34" s="256"/>
      <c r="I34" s="256"/>
      <c r="J34" s="256"/>
      <c r="K34" s="258" t="s">
        <v>424</v>
      </c>
      <c r="L34" s="258"/>
      <c r="M34" s="258"/>
      <c r="N34" s="258"/>
      <c r="O34" s="258"/>
      <c r="P34" s="242" t="s">
        <v>454</v>
      </c>
      <c r="Q34" s="243"/>
      <c r="R34" s="242"/>
      <c r="S34" s="243"/>
      <c r="T34" s="242" t="s">
        <v>452</v>
      </c>
      <c r="U34" s="243"/>
      <c r="V34" s="246"/>
      <c r="W34" s="246"/>
      <c r="X34" s="246"/>
      <c r="Y34" s="247"/>
    </row>
    <row r="35" spans="3:25" ht="15" customHeight="1" x14ac:dyDescent="0.15">
      <c r="C35" s="270"/>
      <c r="D35" s="270"/>
      <c r="E35" s="256"/>
      <c r="F35" s="256"/>
      <c r="G35" s="256" t="s">
        <v>437</v>
      </c>
      <c r="H35" s="256"/>
      <c r="I35" s="256"/>
      <c r="J35" s="256"/>
      <c r="K35" s="258" t="s">
        <v>425</v>
      </c>
      <c r="L35" s="258"/>
      <c r="M35" s="258"/>
      <c r="N35" s="258"/>
      <c r="O35" s="258"/>
      <c r="P35" s="242" t="s">
        <v>452</v>
      </c>
      <c r="Q35" s="243"/>
      <c r="R35" s="242" t="s">
        <v>452</v>
      </c>
      <c r="S35" s="243"/>
      <c r="T35" s="242"/>
      <c r="U35" s="243"/>
      <c r="V35" s="246"/>
      <c r="W35" s="246"/>
      <c r="X35" s="246"/>
      <c r="Y35" s="247"/>
    </row>
    <row r="36" spans="3:25" ht="15" customHeight="1" x14ac:dyDescent="0.15">
      <c r="C36" s="270"/>
      <c r="D36" s="270"/>
      <c r="E36" s="256"/>
      <c r="F36" s="256"/>
      <c r="G36" s="256"/>
      <c r="H36" s="256"/>
      <c r="I36" s="256"/>
      <c r="J36" s="256"/>
      <c r="K36" s="258" t="s">
        <v>426</v>
      </c>
      <c r="L36" s="258"/>
      <c r="M36" s="258"/>
      <c r="N36" s="258"/>
      <c r="O36" s="258"/>
      <c r="P36" s="242" t="s">
        <v>452</v>
      </c>
      <c r="Q36" s="243"/>
      <c r="R36" s="242" t="s">
        <v>452</v>
      </c>
      <c r="S36" s="243"/>
      <c r="T36" s="242"/>
      <c r="U36" s="243"/>
      <c r="V36" s="246"/>
      <c r="W36" s="246"/>
      <c r="X36" s="246"/>
      <c r="Y36" s="247"/>
    </row>
    <row r="37" spans="3:25" ht="15" customHeight="1" x14ac:dyDescent="0.15">
      <c r="C37" s="270"/>
      <c r="D37" s="270"/>
      <c r="E37" s="256"/>
      <c r="F37" s="256"/>
      <c r="G37" s="256" t="s">
        <v>438</v>
      </c>
      <c r="H37" s="256"/>
      <c r="I37" s="256"/>
      <c r="J37" s="256"/>
      <c r="K37" s="258" t="s">
        <v>427</v>
      </c>
      <c r="L37" s="258"/>
      <c r="M37" s="258"/>
      <c r="N37" s="258"/>
      <c r="O37" s="258"/>
      <c r="P37" s="242" t="s">
        <v>452</v>
      </c>
      <c r="Q37" s="243"/>
      <c r="R37" s="242" t="s">
        <v>452</v>
      </c>
      <c r="S37" s="243"/>
      <c r="T37" s="242"/>
      <c r="U37" s="243"/>
      <c r="V37" s="246"/>
      <c r="W37" s="246"/>
      <c r="X37" s="246"/>
      <c r="Y37" s="247"/>
    </row>
    <row r="38" spans="3:25" ht="15" customHeight="1" x14ac:dyDescent="0.15">
      <c r="C38" s="270"/>
      <c r="D38" s="270"/>
      <c r="E38" s="256"/>
      <c r="F38" s="256"/>
      <c r="G38" s="256"/>
      <c r="H38" s="256"/>
      <c r="I38" s="256"/>
      <c r="J38" s="256"/>
      <c r="K38" s="258" t="s">
        <v>428</v>
      </c>
      <c r="L38" s="258"/>
      <c r="M38" s="258"/>
      <c r="N38" s="258"/>
      <c r="O38" s="258"/>
      <c r="P38" s="242" t="s">
        <v>452</v>
      </c>
      <c r="Q38" s="243"/>
      <c r="R38" s="242" t="s">
        <v>452</v>
      </c>
      <c r="S38" s="243"/>
      <c r="T38" s="242"/>
      <c r="U38" s="243"/>
      <c r="V38" s="246"/>
      <c r="W38" s="246"/>
      <c r="X38" s="246"/>
      <c r="Y38" s="247"/>
    </row>
    <row r="39" spans="3:25" ht="30" customHeight="1" x14ac:dyDescent="0.15">
      <c r="C39" s="270"/>
      <c r="D39" s="270"/>
      <c r="E39" s="256"/>
      <c r="F39" s="256"/>
      <c r="G39" s="256" t="s">
        <v>439</v>
      </c>
      <c r="H39" s="256"/>
      <c r="I39" s="257" t="s">
        <v>441</v>
      </c>
      <c r="J39" s="256"/>
      <c r="K39" s="290" t="s">
        <v>444</v>
      </c>
      <c r="L39" s="258"/>
      <c r="M39" s="258"/>
      <c r="N39" s="258"/>
      <c r="O39" s="258"/>
      <c r="P39" s="242" t="s">
        <v>452</v>
      </c>
      <c r="Q39" s="243"/>
      <c r="R39" s="242" t="s">
        <v>452</v>
      </c>
      <c r="S39" s="243"/>
      <c r="T39" s="242"/>
      <c r="U39" s="243"/>
      <c r="V39" s="246"/>
      <c r="W39" s="246"/>
      <c r="X39" s="246"/>
      <c r="Y39" s="247"/>
    </row>
    <row r="40" spans="3:25" ht="30" customHeight="1" x14ac:dyDescent="0.15">
      <c r="C40" s="270"/>
      <c r="D40" s="270"/>
      <c r="E40" s="256"/>
      <c r="F40" s="256"/>
      <c r="G40" s="256"/>
      <c r="H40" s="256"/>
      <c r="I40" s="256"/>
      <c r="J40" s="256"/>
      <c r="K40" s="291" t="s">
        <v>445</v>
      </c>
      <c r="L40" s="292"/>
      <c r="M40" s="292"/>
      <c r="N40" s="292"/>
      <c r="O40" s="292"/>
      <c r="P40" s="242" t="s">
        <v>452</v>
      </c>
      <c r="Q40" s="243"/>
      <c r="R40" s="242" t="s">
        <v>452</v>
      </c>
      <c r="S40" s="243"/>
      <c r="T40" s="242"/>
      <c r="U40" s="243"/>
      <c r="V40" s="246"/>
      <c r="W40" s="246"/>
      <c r="X40" s="246"/>
      <c r="Y40" s="247"/>
    </row>
    <row r="41" spans="3:25" ht="30" customHeight="1" x14ac:dyDescent="0.15">
      <c r="C41" s="270"/>
      <c r="D41" s="270"/>
      <c r="E41" s="256"/>
      <c r="F41" s="256"/>
      <c r="G41" s="256"/>
      <c r="H41" s="256"/>
      <c r="I41" s="256" t="s">
        <v>440</v>
      </c>
      <c r="J41" s="256"/>
      <c r="K41" s="290" t="s">
        <v>429</v>
      </c>
      <c r="L41" s="258"/>
      <c r="M41" s="258"/>
      <c r="N41" s="258"/>
      <c r="O41" s="258"/>
      <c r="P41" s="261" t="s">
        <v>452</v>
      </c>
      <c r="Q41" s="262"/>
      <c r="R41" s="261"/>
      <c r="S41" s="262"/>
      <c r="T41" s="261" t="s">
        <v>452</v>
      </c>
      <c r="U41" s="262"/>
      <c r="V41" s="259"/>
      <c r="W41" s="259"/>
      <c r="X41" s="259"/>
      <c r="Y41" s="260"/>
    </row>
    <row r="42" spans="3:25" ht="20.100000000000001" customHeight="1" x14ac:dyDescent="0.15">
      <c r="C42" s="244" t="s">
        <v>457</v>
      </c>
      <c r="D42" s="244"/>
      <c r="E42" s="244"/>
      <c r="F42" s="244"/>
      <c r="G42" s="244"/>
      <c r="H42" s="244"/>
      <c r="I42" s="244"/>
      <c r="J42" s="244"/>
      <c r="K42" s="244"/>
      <c r="L42" s="244"/>
      <c r="M42" s="244"/>
      <c r="N42" s="244"/>
      <c r="O42" s="244"/>
      <c r="P42" s="244"/>
      <c r="Q42" s="244"/>
      <c r="R42" s="244"/>
      <c r="S42" s="244"/>
      <c r="T42" s="244"/>
      <c r="U42" s="244"/>
      <c r="V42" s="244"/>
      <c r="W42" s="244"/>
      <c r="X42" s="244"/>
      <c r="Y42" s="244"/>
    </row>
    <row r="43" spans="3:25" ht="20.100000000000001" customHeight="1" x14ac:dyDescent="0.15">
      <c r="C43" s="244"/>
      <c r="D43" s="244"/>
      <c r="E43" s="244"/>
      <c r="F43" s="244"/>
      <c r="G43" s="244"/>
      <c r="H43" s="244"/>
      <c r="I43" s="244"/>
      <c r="J43" s="244"/>
      <c r="K43" s="244"/>
      <c r="L43" s="244"/>
      <c r="M43" s="244"/>
      <c r="N43" s="244"/>
      <c r="O43" s="244"/>
      <c r="P43" s="244"/>
      <c r="Q43" s="244"/>
      <c r="R43" s="244"/>
      <c r="S43" s="244"/>
      <c r="T43" s="244"/>
      <c r="U43" s="244"/>
      <c r="V43" s="244"/>
      <c r="W43" s="244"/>
      <c r="X43" s="244"/>
      <c r="Y43" s="244"/>
    </row>
    <row r="44" spans="3:25" ht="20.100000000000001" customHeight="1" x14ac:dyDescent="0.15"/>
    <row r="45" spans="3:25" ht="20.100000000000001" customHeight="1" x14ac:dyDescent="0.15"/>
    <row r="46" spans="3:25" ht="20.100000000000001" customHeight="1" x14ac:dyDescent="0.15"/>
    <row r="47" spans="3:25" ht="20.100000000000001" customHeight="1" x14ac:dyDescent="0.15"/>
    <row r="48" spans="3:25"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sheetData>
  <mergeCells count="157">
    <mergeCell ref="C20:D41"/>
    <mergeCell ref="K39:O39"/>
    <mergeCell ref="K40:O40"/>
    <mergeCell ref="K41:O41"/>
    <mergeCell ref="K19:O19"/>
    <mergeCell ref="C7:G11"/>
    <mergeCell ref="G32:J33"/>
    <mergeCell ref="G34:J34"/>
    <mergeCell ref="K20:O20"/>
    <mergeCell ref="K21:O21"/>
    <mergeCell ref="K23:O23"/>
    <mergeCell ref="K24:O24"/>
    <mergeCell ref="K25:O25"/>
    <mergeCell ref="K26:O26"/>
    <mergeCell ref="K27:O27"/>
    <mergeCell ref="K28:O28"/>
    <mergeCell ref="K29:O29"/>
    <mergeCell ref="I23:J28"/>
    <mergeCell ref="G23:H31"/>
    <mergeCell ref="E20:J20"/>
    <mergeCell ref="I31:J31"/>
    <mergeCell ref="I29:J29"/>
    <mergeCell ref="I30:J30"/>
    <mergeCell ref="C17:D18"/>
    <mergeCell ref="K30:O30"/>
    <mergeCell ref="P29:Q29"/>
    <mergeCell ref="R36:S36"/>
    <mergeCell ref="T36:U36"/>
    <mergeCell ref="R33:S33"/>
    <mergeCell ref="R37:S37"/>
    <mergeCell ref="I3:K4"/>
    <mergeCell ref="H3:H4"/>
    <mergeCell ref="M3:M4"/>
    <mergeCell ref="R20:S20"/>
    <mergeCell ref="T20:U20"/>
    <mergeCell ref="P17:Q18"/>
    <mergeCell ref="K17:O18"/>
    <mergeCell ref="E17:J18"/>
    <mergeCell ref="R18:S18"/>
    <mergeCell ref="T18:U18"/>
    <mergeCell ref="R17:U17"/>
    <mergeCell ref="C14:U16"/>
    <mergeCell ref="C3:G4"/>
    <mergeCell ref="C5:G6"/>
    <mergeCell ref="H5:Y6"/>
    <mergeCell ref="H7:P7"/>
    <mergeCell ref="Q7:Y7"/>
    <mergeCell ref="C19:D19"/>
    <mergeCell ref="V41:Y41"/>
    <mergeCell ref="V32:Y32"/>
    <mergeCell ref="V33:Y33"/>
    <mergeCell ref="V34:Y34"/>
    <mergeCell ref="V35:Y35"/>
    <mergeCell ref="V36:Y36"/>
    <mergeCell ref="P41:Q41"/>
    <mergeCell ref="R41:S41"/>
    <mergeCell ref="T41:U41"/>
    <mergeCell ref="P32:Q32"/>
    <mergeCell ref="P33:Q33"/>
    <mergeCell ref="P36:Q36"/>
    <mergeCell ref="P40:Q40"/>
    <mergeCell ref="R40:S40"/>
    <mergeCell ref="T40:U40"/>
    <mergeCell ref="P37:Q37"/>
    <mergeCell ref="P38:Q38"/>
    <mergeCell ref="R38:S38"/>
    <mergeCell ref="E19:J19"/>
    <mergeCell ref="E23:F41"/>
    <mergeCell ref="G35:J36"/>
    <mergeCell ref="G37:J38"/>
    <mergeCell ref="G39:H41"/>
    <mergeCell ref="R24:S24"/>
    <mergeCell ref="T24:U24"/>
    <mergeCell ref="I39:J40"/>
    <mergeCell ref="I41:J41"/>
    <mergeCell ref="P27:Q27"/>
    <mergeCell ref="R27:S27"/>
    <mergeCell ref="T27:U27"/>
    <mergeCell ref="T26:U26"/>
    <mergeCell ref="P24:Q24"/>
    <mergeCell ref="K36:O36"/>
    <mergeCell ref="K37:O37"/>
    <mergeCell ref="K38:O38"/>
    <mergeCell ref="K31:O31"/>
    <mergeCell ref="K32:O32"/>
    <mergeCell ref="K33:O33"/>
    <mergeCell ref="K34:O34"/>
    <mergeCell ref="K35:O35"/>
    <mergeCell ref="P28:Q28"/>
    <mergeCell ref="P30:Q30"/>
    <mergeCell ref="T19:U19"/>
    <mergeCell ref="P20:Q20"/>
    <mergeCell ref="V40:Y40"/>
    <mergeCell ref="V19:Y19"/>
    <mergeCell ref="V20:Y20"/>
    <mergeCell ref="V22:Y22"/>
    <mergeCell ref="V23:Y23"/>
    <mergeCell ref="V24:Y24"/>
    <mergeCell ref="V25:Y25"/>
    <mergeCell ref="V26:Y26"/>
    <mergeCell ref="V27:Y27"/>
    <mergeCell ref="R34:S34"/>
    <mergeCell ref="T34:U34"/>
    <mergeCell ref="T37:U37"/>
    <mergeCell ref="T38:U38"/>
    <mergeCell ref="P35:Q35"/>
    <mergeCell ref="R35:S35"/>
    <mergeCell ref="R32:S32"/>
    <mergeCell ref="T32:U32"/>
    <mergeCell ref="C42:Y43"/>
    <mergeCell ref="C12:U13"/>
    <mergeCell ref="V12:X13"/>
    <mergeCell ref="Y12:Y13"/>
    <mergeCell ref="V21:Y21"/>
    <mergeCell ref="E21:J22"/>
    <mergeCell ref="K22:O22"/>
    <mergeCell ref="P21:Q21"/>
    <mergeCell ref="R21:S21"/>
    <mergeCell ref="T21:U21"/>
    <mergeCell ref="V37:Y37"/>
    <mergeCell ref="V38:Y38"/>
    <mergeCell ref="V39:Y39"/>
    <mergeCell ref="V28:Y28"/>
    <mergeCell ref="V29:Y29"/>
    <mergeCell ref="V30:Y30"/>
    <mergeCell ref="V31:Y31"/>
    <mergeCell ref="T35:U35"/>
    <mergeCell ref="T33:U33"/>
    <mergeCell ref="P34:Q34"/>
    <mergeCell ref="R29:S29"/>
    <mergeCell ref="P39:Q39"/>
    <mergeCell ref="R39:S39"/>
    <mergeCell ref="T39:U39"/>
    <mergeCell ref="Y14:Y16"/>
    <mergeCell ref="P31:Q31"/>
    <mergeCell ref="R22:S22"/>
    <mergeCell ref="T22:U22"/>
    <mergeCell ref="P23:Q23"/>
    <mergeCell ref="R23:S23"/>
    <mergeCell ref="T23:U23"/>
    <mergeCell ref="R31:S31"/>
    <mergeCell ref="T31:U31"/>
    <mergeCell ref="P22:Q22"/>
    <mergeCell ref="R30:S30"/>
    <mergeCell ref="T30:U30"/>
    <mergeCell ref="P25:Q25"/>
    <mergeCell ref="R25:S25"/>
    <mergeCell ref="T25:U25"/>
    <mergeCell ref="P26:Q26"/>
    <mergeCell ref="R26:S26"/>
    <mergeCell ref="R28:S28"/>
    <mergeCell ref="T28:U28"/>
    <mergeCell ref="T29:U29"/>
    <mergeCell ref="V14:X16"/>
    <mergeCell ref="V17:Y18"/>
    <mergeCell ref="P19:Q19"/>
    <mergeCell ref="R19:S19"/>
  </mergeCells>
  <phoneticPr fontId="1"/>
  <dataValidations count="3">
    <dataValidation type="list" allowBlank="1" showInputMessage="1" showErrorMessage="1" sqref="Y12 O1 K1 G1 H3 Y14 Q8:Q9 H8:H11" xr:uid="{00000000-0002-0000-0100-000000000000}">
      <formula1>"□,■"</formula1>
    </dataValidation>
    <dataValidation type="list" allowBlank="1" showInputMessage="1" showErrorMessage="1" sqref="R19:U41" xr:uid="{00000000-0002-0000-0100-000001000000}">
      <formula1>"　,○"</formula1>
    </dataValidation>
    <dataValidation type="list" allowBlank="1" showInputMessage="1" showErrorMessage="1" sqref="P19:Q41" xr:uid="{00000000-0002-0000-0100-000002000000}">
      <formula1>"　,○,◎"</formula1>
    </dataValidation>
  </dataValidations>
  <pageMargins left="0.78740157480314965" right="0.39370078740157483" top="0.39370078740157483" bottom="0.3937007874015748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88"/>
  <sheetViews>
    <sheetView zoomScaleNormal="100" zoomScaleSheetLayoutView="100" workbookViewId="0">
      <pane ySplit="6" topLeftCell="A7" activePane="bottomLeft" state="frozen"/>
      <selection activeCell="W2" sqref="W2:Y2"/>
      <selection pane="bottomLeft" activeCell="Z1" sqref="Z1"/>
    </sheetView>
  </sheetViews>
  <sheetFormatPr defaultRowHeight="13.5" x14ac:dyDescent="0.15"/>
  <cols>
    <col min="1" max="2" width="2.125" customWidth="1"/>
    <col min="3" max="30" width="3.625" customWidth="1"/>
  </cols>
  <sheetData>
    <row r="1" spans="1:26" ht="20.100000000000001" customHeight="1" x14ac:dyDescent="0.15">
      <c r="A1" s="118" t="s">
        <v>464</v>
      </c>
    </row>
    <row r="2" spans="1:26" ht="39.950000000000003" customHeight="1" x14ac:dyDescent="0.15">
      <c r="A2" s="363" t="s">
        <v>463</v>
      </c>
      <c r="B2" s="364"/>
      <c r="C2" s="364"/>
      <c r="D2" s="364"/>
      <c r="E2" s="364"/>
      <c r="F2" s="364"/>
      <c r="G2" s="364"/>
      <c r="H2" s="364"/>
      <c r="I2" s="364"/>
      <c r="J2" s="364"/>
      <c r="K2" s="364"/>
      <c r="L2" s="364"/>
      <c r="M2" s="364"/>
      <c r="N2" s="364"/>
      <c r="O2" s="364"/>
      <c r="P2" s="364"/>
      <c r="Q2" s="364"/>
      <c r="R2" s="364"/>
      <c r="S2" s="364"/>
      <c r="T2" s="364"/>
      <c r="U2" s="364"/>
      <c r="V2" s="365"/>
      <c r="W2" s="240" t="s">
        <v>199</v>
      </c>
      <c r="X2" s="240"/>
      <c r="Y2" s="240"/>
      <c r="Z2" s="24" t="s">
        <v>59</v>
      </c>
    </row>
    <row r="3" spans="1:26" ht="39.950000000000003" customHeight="1" x14ac:dyDescent="0.15">
      <c r="A3" s="366"/>
      <c r="B3" s="367"/>
      <c r="C3" s="367"/>
      <c r="D3" s="367"/>
      <c r="E3" s="367"/>
      <c r="F3" s="367"/>
      <c r="G3" s="367"/>
      <c r="H3" s="367"/>
      <c r="I3" s="367"/>
      <c r="J3" s="367"/>
      <c r="K3" s="367"/>
      <c r="L3" s="367"/>
      <c r="M3" s="367"/>
      <c r="N3" s="367"/>
      <c r="O3" s="367"/>
      <c r="P3" s="367"/>
      <c r="Q3" s="367"/>
      <c r="R3" s="367"/>
      <c r="S3" s="367"/>
      <c r="T3" s="367"/>
      <c r="U3" s="367"/>
      <c r="V3" s="368"/>
      <c r="W3" s="240" t="s">
        <v>193</v>
      </c>
      <c r="X3" s="240"/>
      <c r="Y3" s="240"/>
      <c r="Z3" s="24" t="s">
        <v>59</v>
      </c>
    </row>
    <row r="4" spans="1:26" ht="5.0999999999999996" customHeight="1" x14ac:dyDescent="0.15">
      <c r="C4" s="94"/>
      <c r="D4" s="94"/>
      <c r="E4" s="94"/>
      <c r="F4" s="94"/>
      <c r="G4" s="94"/>
      <c r="H4" s="94"/>
      <c r="I4" s="94"/>
      <c r="J4" s="94"/>
      <c r="K4" s="94"/>
      <c r="L4" s="94"/>
      <c r="M4" s="94"/>
      <c r="N4" s="94"/>
      <c r="O4" s="94"/>
      <c r="P4" s="94"/>
      <c r="Q4" s="94"/>
      <c r="R4" s="94"/>
      <c r="S4" s="94"/>
      <c r="T4" s="94"/>
      <c r="U4" s="94"/>
      <c r="V4" s="27"/>
      <c r="W4" s="18"/>
      <c r="X4" s="18"/>
      <c r="Y4" s="18"/>
    </row>
    <row r="5" spans="1:26" ht="13.5" customHeight="1" x14ac:dyDescent="0.15">
      <c r="A5" s="240" t="s">
        <v>201</v>
      </c>
      <c r="B5" s="240"/>
      <c r="C5" s="240"/>
      <c r="D5" s="240"/>
      <c r="E5" s="240"/>
      <c r="F5" s="240"/>
      <c r="G5" s="240"/>
      <c r="H5" s="240"/>
      <c r="I5" s="240" t="s">
        <v>66</v>
      </c>
      <c r="J5" s="240"/>
      <c r="K5" s="240"/>
      <c r="L5" s="240"/>
      <c r="M5" s="240"/>
      <c r="N5" s="240"/>
      <c r="O5" s="240" t="s">
        <v>202</v>
      </c>
      <c r="P5" s="240"/>
      <c r="Q5" s="240"/>
      <c r="R5" s="240" t="s">
        <v>218</v>
      </c>
      <c r="S5" s="240"/>
      <c r="T5" s="240" t="s">
        <v>272</v>
      </c>
      <c r="U5" s="240"/>
      <c r="V5" s="240"/>
      <c r="W5" s="240"/>
      <c r="X5" s="240"/>
      <c r="Y5" s="240"/>
      <c r="Z5" s="240"/>
    </row>
    <row r="6" spans="1:26" x14ac:dyDescent="0.15">
      <c r="A6" s="240"/>
      <c r="B6" s="240"/>
      <c r="C6" s="240"/>
      <c r="D6" s="240"/>
      <c r="E6" s="240"/>
      <c r="F6" s="240"/>
      <c r="G6" s="240"/>
      <c r="H6" s="240"/>
      <c r="I6" s="240"/>
      <c r="J6" s="240"/>
      <c r="K6" s="240"/>
      <c r="L6" s="240"/>
      <c r="M6" s="240"/>
      <c r="N6" s="240"/>
      <c r="O6" s="39" t="s">
        <v>211</v>
      </c>
      <c r="P6" s="40" t="s">
        <v>212</v>
      </c>
      <c r="Q6" s="41" t="s">
        <v>213</v>
      </c>
      <c r="R6" s="42" t="s">
        <v>211</v>
      </c>
      <c r="S6" s="41" t="s">
        <v>212</v>
      </c>
      <c r="T6" s="240"/>
      <c r="U6" s="240"/>
      <c r="V6" s="240"/>
      <c r="W6" s="240"/>
      <c r="X6" s="240"/>
      <c r="Y6" s="240"/>
      <c r="Z6" s="240"/>
    </row>
    <row r="7" spans="1:26" x14ac:dyDescent="0.15">
      <c r="A7" s="305" t="s">
        <v>203</v>
      </c>
      <c r="B7" s="306"/>
      <c r="C7" s="306"/>
      <c r="D7" s="306"/>
      <c r="E7" s="306"/>
      <c r="F7" s="306"/>
      <c r="G7" s="306"/>
      <c r="H7" s="307"/>
      <c r="I7" s="308" t="s">
        <v>214</v>
      </c>
      <c r="J7" s="309"/>
      <c r="K7" s="309"/>
      <c r="L7" s="309"/>
      <c r="M7" s="309"/>
      <c r="N7" s="310"/>
      <c r="O7" s="34" t="s">
        <v>59</v>
      </c>
      <c r="P7" s="85"/>
      <c r="Q7" s="86"/>
      <c r="R7" s="34" t="s">
        <v>59</v>
      </c>
      <c r="S7" s="86"/>
      <c r="T7" s="311"/>
      <c r="U7" s="306"/>
      <c r="V7" s="306"/>
      <c r="W7" s="306"/>
      <c r="X7" s="306"/>
      <c r="Y7" s="306"/>
      <c r="Z7" s="307"/>
    </row>
    <row r="8" spans="1:26" x14ac:dyDescent="0.15">
      <c r="A8" s="43" t="s">
        <v>222</v>
      </c>
      <c r="B8" s="44"/>
      <c r="C8" s="45"/>
      <c r="D8" s="55"/>
      <c r="E8" s="55"/>
      <c r="F8" s="55"/>
      <c r="G8" s="55"/>
      <c r="H8" s="55"/>
      <c r="I8" s="56"/>
      <c r="J8" s="56"/>
      <c r="K8" s="56"/>
      <c r="L8" s="56"/>
      <c r="M8" s="56"/>
      <c r="N8" s="56"/>
      <c r="O8" s="32"/>
      <c r="P8" s="56"/>
      <c r="Q8" s="32"/>
      <c r="R8" s="56"/>
      <c r="S8" s="56"/>
      <c r="T8" s="55"/>
      <c r="U8" s="46"/>
      <c r="V8" s="46"/>
      <c r="W8" s="46"/>
      <c r="X8" s="46"/>
      <c r="Y8" s="46"/>
      <c r="Z8" s="47"/>
    </row>
    <row r="9" spans="1:26" x14ac:dyDescent="0.15">
      <c r="A9" s="48"/>
      <c r="B9" s="312" t="s">
        <v>204</v>
      </c>
      <c r="C9" s="313"/>
      <c r="D9" s="313"/>
      <c r="E9" s="313"/>
      <c r="F9" s="313"/>
      <c r="G9" s="313"/>
      <c r="H9" s="314"/>
      <c r="I9" s="315" t="s">
        <v>214</v>
      </c>
      <c r="J9" s="316"/>
      <c r="K9" s="316"/>
      <c r="L9" s="316"/>
      <c r="M9" s="316"/>
      <c r="N9" s="317"/>
      <c r="O9" s="74" t="s">
        <v>59</v>
      </c>
      <c r="P9" s="87"/>
      <c r="Q9" s="75" t="s">
        <v>59</v>
      </c>
      <c r="R9" s="76" t="s">
        <v>59</v>
      </c>
      <c r="S9" s="88"/>
      <c r="T9" s="318"/>
      <c r="U9" s="319"/>
      <c r="V9" s="319"/>
      <c r="W9" s="319"/>
      <c r="X9" s="319"/>
      <c r="Y9" s="319"/>
      <c r="Z9" s="320"/>
    </row>
    <row r="10" spans="1:26" ht="13.5" customHeight="1" x14ac:dyDescent="0.15">
      <c r="A10" s="48"/>
      <c r="B10" s="339" t="s">
        <v>205</v>
      </c>
      <c r="C10" s="340"/>
      <c r="D10" s="340"/>
      <c r="E10" s="340"/>
      <c r="F10" s="340"/>
      <c r="G10" s="340"/>
      <c r="H10" s="341"/>
      <c r="I10" s="333" t="s">
        <v>215</v>
      </c>
      <c r="J10" s="334"/>
      <c r="K10" s="334"/>
      <c r="L10" s="334"/>
      <c r="M10" s="334"/>
      <c r="N10" s="335"/>
      <c r="O10" s="77" t="s">
        <v>59</v>
      </c>
      <c r="P10" s="78" t="s">
        <v>59</v>
      </c>
      <c r="Q10" s="79" t="s">
        <v>59</v>
      </c>
      <c r="R10" s="80" t="s">
        <v>59</v>
      </c>
      <c r="S10" s="79" t="s">
        <v>59</v>
      </c>
      <c r="T10" s="336"/>
      <c r="U10" s="337"/>
      <c r="V10" s="337"/>
      <c r="W10" s="337"/>
      <c r="X10" s="337"/>
      <c r="Y10" s="337"/>
      <c r="Z10" s="338"/>
    </row>
    <row r="11" spans="1:26" x14ac:dyDescent="0.15">
      <c r="A11" s="48"/>
      <c r="B11" s="49" t="s">
        <v>229</v>
      </c>
      <c r="C11" s="50"/>
      <c r="D11" s="50"/>
      <c r="E11" s="50"/>
      <c r="F11" s="50"/>
      <c r="G11" s="50"/>
      <c r="H11" s="50"/>
      <c r="I11" s="33"/>
      <c r="J11" s="33"/>
      <c r="K11" s="33"/>
      <c r="L11" s="33"/>
      <c r="M11" s="33"/>
      <c r="N11" s="33"/>
      <c r="O11" s="33"/>
      <c r="P11" s="33"/>
      <c r="Q11" s="33"/>
      <c r="R11" s="33"/>
      <c r="S11" s="33"/>
      <c r="T11" s="50"/>
      <c r="U11" s="50"/>
      <c r="V11" s="50"/>
      <c r="W11" s="50"/>
      <c r="X11" s="50"/>
      <c r="Y11" s="50"/>
      <c r="Z11" s="51"/>
    </row>
    <row r="12" spans="1:26" x14ac:dyDescent="0.15">
      <c r="A12" s="48"/>
      <c r="B12" s="52"/>
      <c r="C12" s="321" t="s">
        <v>216</v>
      </c>
      <c r="D12" s="322"/>
      <c r="E12" s="322"/>
      <c r="F12" s="322"/>
      <c r="G12" s="322"/>
      <c r="H12" s="323"/>
      <c r="I12" s="324" t="s">
        <v>217</v>
      </c>
      <c r="J12" s="325"/>
      <c r="K12" s="325"/>
      <c r="L12" s="325"/>
      <c r="M12" s="325"/>
      <c r="N12" s="326"/>
      <c r="O12" s="35" t="s">
        <v>59</v>
      </c>
      <c r="P12" s="37" t="s">
        <v>59</v>
      </c>
      <c r="Q12" s="38" t="s">
        <v>59</v>
      </c>
      <c r="R12" s="89"/>
      <c r="S12" s="86"/>
      <c r="T12" s="327" t="s">
        <v>219</v>
      </c>
      <c r="U12" s="328"/>
      <c r="V12" s="328"/>
      <c r="W12" s="328"/>
      <c r="X12" s="328"/>
      <c r="Y12" s="328"/>
      <c r="Z12" s="329"/>
    </row>
    <row r="13" spans="1:26" x14ac:dyDescent="0.15">
      <c r="A13" s="43" t="s">
        <v>221</v>
      </c>
      <c r="B13" s="44"/>
      <c r="C13" s="45"/>
      <c r="D13" s="55"/>
      <c r="E13" s="55"/>
      <c r="F13" s="55"/>
      <c r="G13" s="55"/>
      <c r="H13" s="55"/>
      <c r="I13" s="56"/>
      <c r="J13" s="56"/>
      <c r="K13" s="56"/>
      <c r="L13" s="56"/>
      <c r="M13" s="56"/>
      <c r="N13" s="56"/>
      <c r="O13" s="56"/>
      <c r="P13" s="56"/>
      <c r="Q13" s="32"/>
      <c r="R13" s="56"/>
      <c r="S13" s="56"/>
      <c r="T13" s="55"/>
      <c r="U13" s="46"/>
      <c r="V13" s="46"/>
      <c r="W13" s="46"/>
      <c r="X13" s="46"/>
      <c r="Y13" s="46"/>
      <c r="Z13" s="47"/>
    </row>
    <row r="14" spans="1:26" x14ac:dyDescent="0.15">
      <c r="A14" s="48"/>
      <c r="B14" s="330" t="s">
        <v>206</v>
      </c>
      <c r="C14" s="331"/>
      <c r="D14" s="331"/>
      <c r="E14" s="331"/>
      <c r="F14" s="331"/>
      <c r="G14" s="331"/>
      <c r="H14" s="332"/>
      <c r="I14" s="324" t="s">
        <v>214</v>
      </c>
      <c r="J14" s="325"/>
      <c r="K14" s="325"/>
      <c r="L14" s="325"/>
      <c r="M14" s="325"/>
      <c r="N14" s="326"/>
      <c r="O14" s="35" t="s">
        <v>59</v>
      </c>
      <c r="P14" s="85"/>
      <c r="Q14" s="36" t="s">
        <v>59</v>
      </c>
      <c r="R14" s="34" t="s">
        <v>59</v>
      </c>
      <c r="S14" s="86"/>
      <c r="T14" s="327"/>
      <c r="U14" s="328"/>
      <c r="V14" s="328"/>
      <c r="W14" s="328"/>
      <c r="X14" s="328"/>
      <c r="Y14" s="328"/>
      <c r="Z14" s="329"/>
    </row>
    <row r="15" spans="1:26" x14ac:dyDescent="0.15">
      <c r="A15" s="48"/>
      <c r="B15" s="49" t="s">
        <v>230</v>
      </c>
      <c r="C15" s="50"/>
      <c r="D15" s="50"/>
      <c r="E15" s="50"/>
      <c r="F15" s="50"/>
      <c r="G15" s="50"/>
      <c r="H15" s="50"/>
      <c r="I15" s="33"/>
      <c r="J15" s="33"/>
      <c r="K15" s="33"/>
      <c r="L15" s="33"/>
      <c r="M15" s="33"/>
      <c r="N15" s="33"/>
      <c r="O15" s="33"/>
      <c r="P15" s="33"/>
      <c r="Q15" s="33"/>
      <c r="R15" s="33"/>
      <c r="S15" s="33"/>
      <c r="T15" s="50"/>
      <c r="U15" s="50"/>
      <c r="V15" s="50"/>
      <c r="W15" s="50"/>
      <c r="X15" s="50"/>
      <c r="Y15" s="50"/>
      <c r="Z15" s="51"/>
    </row>
    <row r="16" spans="1:26" x14ac:dyDescent="0.15">
      <c r="A16" s="48"/>
      <c r="B16" s="52"/>
      <c r="C16" s="312" t="s">
        <v>207</v>
      </c>
      <c r="D16" s="313"/>
      <c r="E16" s="313"/>
      <c r="F16" s="313"/>
      <c r="G16" s="313"/>
      <c r="H16" s="314"/>
      <c r="I16" s="342" t="s">
        <v>209</v>
      </c>
      <c r="J16" s="343"/>
      <c r="K16" s="343" t="s">
        <v>210</v>
      </c>
      <c r="L16" s="343"/>
      <c r="M16" s="343"/>
      <c r="N16" s="344"/>
      <c r="O16" s="76" t="s">
        <v>59</v>
      </c>
      <c r="P16" s="90" t="s">
        <v>59</v>
      </c>
      <c r="Q16" s="91" t="s">
        <v>59</v>
      </c>
      <c r="R16" s="76" t="s">
        <v>59</v>
      </c>
      <c r="S16" s="91" t="s">
        <v>59</v>
      </c>
      <c r="T16" s="318"/>
      <c r="U16" s="319"/>
      <c r="V16" s="319"/>
      <c r="W16" s="319"/>
      <c r="X16" s="319"/>
      <c r="Y16" s="319"/>
      <c r="Z16" s="320"/>
    </row>
    <row r="17" spans="1:26" x14ac:dyDescent="0.15">
      <c r="A17" s="48"/>
      <c r="B17" s="52"/>
      <c r="C17" s="339" t="s">
        <v>268</v>
      </c>
      <c r="D17" s="340"/>
      <c r="E17" s="340"/>
      <c r="F17" s="340"/>
      <c r="G17" s="340"/>
      <c r="H17" s="341"/>
      <c r="I17" s="345" t="s">
        <v>209</v>
      </c>
      <c r="J17" s="346"/>
      <c r="K17" s="346" t="s">
        <v>210</v>
      </c>
      <c r="L17" s="346"/>
      <c r="M17" s="346"/>
      <c r="N17" s="347"/>
      <c r="O17" s="80" t="s">
        <v>59</v>
      </c>
      <c r="P17" s="78" t="s">
        <v>59</v>
      </c>
      <c r="Q17" s="79" t="s">
        <v>59</v>
      </c>
      <c r="R17" s="80" t="s">
        <v>59</v>
      </c>
      <c r="S17" s="79" t="s">
        <v>59</v>
      </c>
      <c r="T17" s="336"/>
      <c r="U17" s="337"/>
      <c r="V17" s="337"/>
      <c r="W17" s="337"/>
      <c r="X17" s="337"/>
      <c r="Y17" s="337"/>
      <c r="Z17" s="338"/>
    </row>
    <row r="18" spans="1:26" x14ac:dyDescent="0.15">
      <c r="A18" s="48"/>
      <c r="B18" s="52"/>
      <c r="C18" s="339" t="s">
        <v>269</v>
      </c>
      <c r="D18" s="340"/>
      <c r="E18" s="340"/>
      <c r="F18" s="340"/>
      <c r="G18" s="340"/>
      <c r="H18" s="341"/>
      <c r="I18" s="345" t="s">
        <v>209</v>
      </c>
      <c r="J18" s="346"/>
      <c r="K18" s="346" t="s">
        <v>210</v>
      </c>
      <c r="L18" s="346"/>
      <c r="M18" s="346"/>
      <c r="N18" s="347"/>
      <c r="O18" s="80" t="s">
        <v>59</v>
      </c>
      <c r="P18" s="78" t="s">
        <v>59</v>
      </c>
      <c r="Q18" s="79" t="s">
        <v>59</v>
      </c>
      <c r="R18" s="80" t="s">
        <v>59</v>
      </c>
      <c r="S18" s="79" t="s">
        <v>59</v>
      </c>
      <c r="T18" s="336"/>
      <c r="U18" s="337"/>
      <c r="V18" s="337"/>
      <c r="W18" s="337"/>
      <c r="X18" s="337"/>
      <c r="Y18" s="337"/>
      <c r="Z18" s="338"/>
    </row>
    <row r="19" spans="1:26" x14ac:dyDescent="0.15">
      <c r="A19" s="48"/>
      <c r="B19" s="52"/>
      <c r="C19" s="336" t="s">
        <v>271</v>
      </c>
      <c r="D19" s="337"/>
      <c r="E19" s="337"/>
      <c r="F19" s="337"/>
      <c r="G19" s="337"/>
      <c r="H19" s="338"/>
      <c r="I19" s="345" t="s">
        <v>209</v>
      </c>
      <c r="J19" s="346"/>
      <c r="K19" s="346" t="s">
        <v>210</v>
      </c>
      <c r="L19" s="346"/>
      <c r="M19" s="346" t="s">
        <v>220</v>
      </c>
      <c r="N19" s="347"/>
      <c r="O19" s="80" t="s">
        <v>59</v>
      </c>
      <c r="P19" s="78" t="s">
        <v>59</v>
      </c>
      <c r="Q19" s="79" t="s">
        <v>59</v>
      </c>
      <c r="R19" s="80" t="s">
        <v>59</v>
      </c>
      <c r="S19" s="79" t="s">
        <v>59</v>
      </c>
      <c r="T19" s="336" t="s">
        <v>354</v>
      </c>
      <c r="U19" s="337"/>
      <c r="V19" s="337"/>
      <c r="W19" s="337"/>
      <c r="X19" s="337"/>
      <c r="Y19" s="337"/>
      <c r="Z19" s="338"/>
    </row>
    <row r="20" spans="1:26" x14ac:dyDescent="0.15">
      <c r="A20" s="48"/>
      <c r="B20" s="52"/>
      <c r="C20" s="336" t="s">
        <v>270</v>
      </c>
      <c r="D20" s="337"/>
      <c r="E20" s="337"/>
      <c r="F20" s="337"/>
      <c r="G20" s="337"/>
      <c r="H20" s="338"/>
      <c r="I20" s="345" t="s">
        <v>209</v>
      </c>
      <c r="J20" s="346"/>
      <c r="K20" s="346" t="s">
        <v>210</v>
      </c>
      <c r="L20" s="346"/>
      <c r="M20" s="346" t="s">
        <v>220</v>
      </c>
      <c r="N20" s="347"/>
      <c r="O20" s="80" t="s">
        <v>59</v>
      </c>
      <c r="P20" s="78" t="s">
        <v>59</v>
      </c>
      <c r="Q20" s="79" t="s">
        <v>59</v>
      </c>
      <c r="R20" s="80" t="s">
        <v>59</v>
      </c>
      <c r="S20" s="79" t="s">
        <v>59</v>
      </c>
      <c r="T20" s="336" t="s">
        <v>357</v>
      </c>
      <c r="U20" s="337"/>
      <c r="V20" s="337"/>
      <c r="W20" s="337"/>
      <c r="X20" s="337"/>
      <c r="Y20" s="337"/>
      <c r="Z20" s="338"/>
    </row>
    <row r="21" spans="1:26" x14ac:dyDescent="0.15">
      <c r="A21" s="53"/>
      <c r="B21" s="54"/>
      <c r="C21" s="348" t="s">
        <v>208</v>
      </c>
      <c r="D21" s="349"/>
      <c r="E21" s="349"/>
      <c r="F21" s="349"/>
      <c r="G21" s="349"/>
      <c r="H21" s="350"/>
      <c r="I21" s="351" t="s">
        <v>209</v>
      </c>
      <c r="J21" s="352"/>
      <c r="K21" s="352" t="s">
        <v>210</v>
      </c>
      <c r="L21" s="352"/>
      <c r="M21" s="352" t="s">
        <v>220</v>
      </c>
      <c r="N21" s="353"/>
      <c r="O21" s="84" t="s">
        <v>59</v>
      </c>
      <c r="P21" s="82" t="s">
        <v>59</v>
      </c>
      <c r="Q21" s="83" t="s">
        <v>59</v>
      </c>
      <c r="R21" s="84" t="s">
        <v>59</v>
      </c>
      <c r="S21" s="83" t="s">
        <v>59</v>
      </c>
      <c r="T21" s="354"/>
      <c r="U21" s="355"/>
      <c r="V21" s="355"/>
      <c r="W21" s="355"/>
      <c r="X21" s="355"/>
      <c r="Y21" s="355"/>
      <c r="Z21" s="356"/>
    </row>
    <row r="22" spans="1:26" x14ac:dyDescent="0.15">
      <c r="A22" s="43" t="s">
        <v>223</v>
      </c>
      <c r="B22" s="44"/>
      <c r="C22" s="45"/>
      <c r="D22" s="55"/>
      <c r="E22" s="55"/>
      <c r="F22" s="55"/>
      <c r="G22" s="55"/>
      <c r="H22" s="55"/>
      <c r="I22" s="56"/>
      <c r="J22" s="56"/>
      <c r="K22" s="56"/>
      <c r="L22" s="56"/>
      <c r="M22" s="56"/>
      <c r="N22" s="56"/>
      <c r="O22" s="56"/>
      <c r="P22" s="56"/>
      <c r="Q22" s="32"/>
      <c r="R22" s="56"/>
      <c r="S22" s="56"/>
      <c r="T22" s="55"/>
      <c r="U22" s="46"/>
      <c r="V22" s="46"/>
      <c r="W22" s="46"/>
      <c r="X22" s="46"/>
      <c r="Y22" s="46"/>
      <c r="Z22" s="47"/>
    </row>
    <row r="23" spans="1:26" x14ac:dyDescent="0.15">
      <c r="A23" s="48"/>
      <c r="B23" s="330" t="s">
        <v>224</v>
      </c>
      <c r="C23" s="331"/>
      <c r="D23" s="331"/>
      <c r="E23" s="331"/>
      <c r="F23" s="331"/>
      <c r="G23" s="331"/>
      <c r="H23" s="332"/>
      <c r="I23" s="324" t="s">
        <v>214</v>
      </c>
      <c r="J23" s="325"/>
      <c r="K23" s="325"/>
      <c r="L23" s="325"/>
      <c r="M23" s="325"/>
      <c r="N23" s="326"/>
      <c r="O23" s="35" t="s">
        <v>59</v>
      </c>
      <c r="P23" s="85"/>
      <c r="Q23" s="36" t="s">
        <v>59</v>
      </c>
      <c r="R23" s="34" t="s">
        <v>59</v>
      </c>
      <c r="S23" s="86"/>
      <c r="T23" s="327"/>
      <c r="U23" s="328"/>
      <c r="V23" s="328"/>
      <c r="W23" s="328"/>
      <c r="X23" s="328"/>
      <c r="Y23" s="328"/>
      <c r="Z23" s="329"/>
    </row>
    <row r="24" spans="1:26" x14ac:dyDescent="0.15">
      <c r="A24" s="48"/>
      <c r="B24" s="49" t="s">
        <v>231</v>
      </c>
      <c r="C24" s="50"/>
      <c r="D24" s="50"/>
      <c r="E24" s="50"/>
      <c r="F24" s="50"/>
      <c r="G24" s="50"/>
      <c r="H24" s="50"/>
      <c r="I24" s="33"/>
      <c r="J24" s="33"/>
      <c r="K24" s="33"/>
      <c r="L24" s="33"/>
      <c r="M24" s="33"/>
      <c r="N24" s="33"/>
      <c r="O24" s="33"/>
      <c r="P24" s="33"/>
      <c r="Q24" s="33"/>
      <c r="R24" s="33"/>
      <c r="S24" s="33"/>
      <c r="T24" s="50"/>
      <c r="U24" s="50"/>
      <c r="V24" s="50"/>
      <c r="W24" s="50"/>
      <c r="X24" s="50"/>
      <c r="Y24" s="50"/>
      <c r="Z24" s="51"/>
    </row>
    <row r="25" spans="1:26" x14ac:dyDescent="0.15">
      <c r="A25" s="48"/>
      <c r="B25" s="52"/>
      <c r="C25" s="318" t="s">
        <v>225</v>
      </c>
      <c r="D25" s="319"/>
      <c r="E25" s="319"/>
      <c r="F25" s="319"/>
      <c r="G25" s="319"/>
      <c r="H25" s="320"/>
      <c r="I25" s="342" t="s">
        <v>209</v>
      </c>
      <c r="J25" s="343"/>
      <c r="K25" s="343" t="s">
        <v>210</v>
      </c>
      <c r="L25" s="343"/>
      <c r="M25" s="343" t="s">
        <v>220</v>
      </c>
      <c r="N25" s="344"/>
      <c r="O25" s="76" t="s">
        <v>59</v>
      </c>
      <c r="P25" s="90" t="s">
        <v>59</v>
      </c>
      <c r="Q25" s="91" t="s">
        <v>59</v>
      </c>
      <c r="R25" s="76" t="s">
        <v>59</v>
      </c>
      <c r="S25" s="91" t="s">
        <v>59</v>
      </c>
      <c r="T25" s="318"/>
      <c r="U25" s="319"/>
      <c r="V25" s="319"/>
      <c r="W25" s="319"/>
      <c r="X25" s="319"/>
      <c r="Y25" s="319"/>
      <c r="Z25" s="320"/>
    </row>
    <row r="26" spans="1:26" x14ac:dyDescent="0.15">
      <c r="A26" s="48"/>
      <c r="B26" s="52"/>
      <c r="C26" s="336" t="s">
        <v>226</v>
      </c>
      <c r="D26" s="337"/>
      <c r="E26" s="337"/>
      <c r="F26" s="337"/>
      <c r="G26" s="337"/>
      <c r="H26" s="338"/>
      <c r="I26" s="345" t="s">
        <v>209</v>
      </c>
      <c r="J26" s="346"/>
      <c r="K26" s="346" t="s">
        <v>210</v>
      </c>
      <c r="L26" s="346"/>
      <c r="M26" s="346" t="s">
        <v>220</v>
      </c>
      <c r="N26" s="347"/>
      <c r="O26" s="80" t="s">
        <v>59</v>
      </c>
      <c r="P26" s="78" t="s">
        <v>59</v>
      </c>
      <c r="Q26" s="79" t="s">
        <v>59</v>
      </c>
      <c r="R26" s="80" t="s">
        <v>59</v>
      </c>
      <c r="S26" s="79" t="s">
        <v>59</v>
      </c>
      <c r="T26" s="336"/>
      <c r="U26" s="337"/>
      <c r="V26" s="337"/>
      <c r="W26" s="337"/>
      <c r="X26" s="337"/>
      <c r="Y26" s="337"/>
      <c r="Z26" s="338"/>
    </row>
    <row r="27" spans="1:26" x14ac:dyDescent="0.15">
      <c r="A27" s="53"/>
      <c r="B27" s="54"/>
      <c r="C27" s="348" t="s">
        <v>208</v>
      </c>
      <c r="D27" s="349"/>
      <c r="E27" s="349"/>
      <c r="F27" s="349"/>
      <c r="G27" s="349"/>
      <c r="H27" s="350"/>
      <c r="I27" s="351" t="s">
        <v>209</v>
      </c>
      <c r="J27" s="352"/>
      <c r="K27" s="352" t="s">
        <v>210</v>
      </c>
      <c r="L27" s="352"/>
      <c r="M27" s="352" t="s">
        <v>220</v>
      </c>
      <c r="N27" s="353"/>
      <c r="O27" s="84" t="s">
        <v>59</v>
      </c>
      <c r="P27" s="82" t="s">
        <v>59</v>
      </c>
      <c r="Q27" s="83" t="s">
        <v>59</v>
      </c>
      <c r="R27" s="84" t="s">
        <v>59</v>
      </c>
      <c r="S27" s="83" t="s">
        <v>59</v>
      </c>
      <c r="T27" s="354"/>
      <c r="U27" s="355"/>
      <c r="V27" s="355"/>
      <c r="W27" s="355"/>
      <c r="X27" s="355"/>
      <c r="Y27" s="355"/>
      <c r="Z27" s="356"/>
    </row>
    <row r="28" spans="1:26" x14ac:dyDescent="0.15">
      <c r="A28" s="43" t="s">
        <v>227</v>
      </c>
      <c r="B28" s="44"/>
      <c r="C28" s="45"/>
      <c r="D28" s="55"/>
      <c r="E28" s="55"/>
      <c r="F28" s="55"/>
      <c r="G28" s="55"/>
      <c r="H28" s="55"/>
      <c r="I28" s="56"/>
      <c r="J28" s="56"/>
      <c r="K28" s="56"/>
      <c r="L28" s="56"/>
      <c r="M28" s="56"/>
      <c r="N28" s="56"/>
      <c r="O28" s="56"/>
      <c r="P28" s="56"/>
      <c r="Q28" s="32"/>
      <c r="R28" s="56"/>
      <c r="S28" s="56"/>
      <c r="T28" s="55"/>
      <c r="U28" s="46"/>
      <c r="V28" s="46"/>
      <c r="W28" s="46"/>
      <c r="X28" s="46"/>
      <c r="Y28" s="46"/>
      <c r="Z28" s="47"/>
    </row>
    <row r="29" spans="1:26" x14ac:dyDescent="0.15">
      <c r="A29" s="48"/>
      <c r="B29" s="330" t="s">
        <v>228</v>
      </c>
      <c r="C29" s="331"/>
      <c r="D29" s="331"/>
      <c r="E29" s="331"/>
      <c r="F29" s="331"/>
      <c r="G29" s="331"/>
      <c r="H29" s="332"/>
      <c r="I29" s="324" t="s">
        <v>214</v>
      </c>
      <c r="J29" s="325"/>
      <c r="K29" s="325"/>
      <c r="L29" s="325"/>
      <c r="M29" s="325"/>
      <c r="N29" s="326"/>
      <c r="O29" s="35" t="s">
        <v>59</v>
      </c>
      <c r="P29" s="85"/>
      <c r="Q29" s="36" t="s">
        <v>59</v>
      </c>
      <c r="R29" s="34" t="s">
        <v>59</v>
      </c>
      <c r="S29" s="86"/>
      <c r="T29" s="327"/>
      <c r="U29" s="328"/>
      <c r="V29" s="328"/>
      <c r="W29" s="328"/>
      <c r="X29" s="328"/>
      <c r="Y29" s="328"/>
      <c r="Z29" s="329"/>
    </row>
    <row r="30" spans="1:26" x14ac:dyDescent="0.15">
      <c r="A30" s="48"/>
      <c r="B30" s="49" t="s">
        <v>232</v>
      </c>
      <c r="C30" s="50"/>
      <c r="D30" s="50"/>
      <c r="E30" s="50"/>
      <c r="F30" s="50"/>
      <c r="G30" s="50"/>
      <c r="H30" s="50"/>
      <c r="I30" s="33"/>
      <c r="J30" s="33"/>
      <c r="K30" s="33"/>
      <c r="L30" s="33"/>
      <c r="M30" s="33"/>
      <c r="N30" s="33"/>
      <c r="O30" s="33"/>
      <c r="P30" s="33"/>
      <c r="Q30" s="33"/>
      <c r="R30" s="33"/>
      <c r="S30" s="33"/>
      <c r="T30" s="50"/>
      <c r="U30" s="50"/>
      <c r="V30" s="50"/>
      <c r="W30" s="50"/>
      <c r="X30" s="50"/>
      <c r="Y30" s="50"/>
      <c r="Z30" s="51"/>
    </row>
    <row r="31" spans="1:26" x14ac:dyDescent="0.15">
      <c r="A31" s="48"/>
      <c r="B31" s="52"/>
      <c r="C31" s="327" t="s">
        <v>234</v>
      </c>
      <c r="D31" s="328"/>
      <c r="E31" s="328"/>
      <c r="F31" s="328"/>
      <c r="G31" s="328"/>
      <c r="H31" s="329"/>
      <c r="I31" s="324" t="s">
        <v>235</v>
      </c>
      <c r="J31" s="325"/>
      <c r="K31" s="325"/>
      <c r="L31" s="325"/>
      <c r="M31" s="325"/>
      <c r="N31" s="326"/>
      <c r="O31" s="34" t="s">
        <v>59</v>
      </c>
      <c r="P31" s="85"/>
      <c r="Q31" s="38" t="s">
        <v>59</v>
      </c>
      <c r="R31" s="34" t="s">
        <v>59</v>
      </c>
      <c r="S31" s="86"/>
      <c r="T31" s="327" t="s">
        <v>239</v>
      </c>
      <c r="U31" s="328"/>
      <c r="V31" s="328"/>
      <c r="W31" s="328"/>
      <c r="X31" s="328"/>
      <c r="Y31" s="328"/>
      <c r="Z31" s="329"/>
    </row>
    <row r="32" spans="1:26" x14ac:dyDescent="0.15">
      <c r="A32" s="48"/>
      <c r="B32" s="49" t="s">
        <v>233</v>
      </c>
      <c r="C32" s="50"/>
      <c r="D32" s="50"/>
      <c r="E32" s="50"/>
      <c r="F32" s="50"/>
      <c r="G32" s="50"/>
      <c r="H32" s="50"/>
      <c r="I32" s="33"/>
      <c r="J32" s="33"/>
      <c r="K32" s="33"/>
      <c r="L32" s="33"/>
      <c r="M32" s="33"/>
      <c r="N32" s="33"/>
      <c r="O32" s="33"/>
      <c r="P32" s="33"/>
      <c r="Q32" s="33"/>
      <c r="R32" s="33"/>
      <c r="S32" s="33"/>
      <c r="T32" s="50"/>
      <c r="U32" s="50"/>
      <c r="V32" s="50"/>
      <c r="W32" s="50"/>
      <c r="X32" s="50"/>
      <c r="Y32" s="50"/>
      <c r="Z32" s="51"/>
    </row>
    <row r="33" spans="1:26" ht="13.5" customHeight="1" x14ac:dyDescent="0.15">
      <c r="A33" s="53"/>
      <c r="B33" s="54"/>
      <c r="C33" s="327" t="s">
        <v>236</v>
      </c>
      <c r="D33" s="328"/>
      <c r="E33" s="328"/>
      <c r="F33" s="328"/>
      <c r="G33" s="328"/>
      <c r="H33" s="329"/>
      <c r="I33" s="357" t="s">
        <v>237</v>
      </c>
      <c r="J33" s="358"/>
      <c r="K33" s="358"/>
      <c r="L33" s="358" t="s">
        <v>238</v>
      </c>
      <c r="M33" s="358"/>
      <c r="N33" s="359"/>
      <c r="O33" s="34" t="s">
        <v>59</v>
      </c>
      <c r="P33" s="85"/>
      <c r="Q33" s="38" t="s">
        <v>59</v>
      </c>
      <c r="R33" s="34" t="s">
        <v>59</v>
      </c>
      <c r="S33" s="86"/>
      <c r="T33" s="327"/>
      <c r="U33" s="328"/>
      <c r="V33" s="328"/>
      <c r="W33" s="328"/>
      <c r="X33" s="328"/>
      <c r="Y33" s="328"/>
      <c r="Z33" s="329"/>
    </row>
    <row r="34" spans="1:26" x14ac:dyDescent="0.15">
      <c r="A34" s="43" t="s">
        <v>240</v>
      </c>
      <c r="B34" s="44"/>
      <c r="C34" s="45"/>
      <c r="D34" s="55"/>
      <c r="E34" s="55"/>
      <c r="F34" s="55"/>
      <c r="G34" s="55"/>
      <c r="H34" s="55"/>
      <c r="I34" s="56"/>
      <c r="J34" s="56"/>
      <c r="K34" s="56"/>
      <c r="L34" s="56"/>
      <c r="M34" s="56"/>
      <c r="N34" s="56"/>
      <c r="O34" s="56"/>
      <c r="P34" s="56"/>
      <c r="Q34" s="32"/>
      <c r="R34" s="56"/>
      <c r="S34" s="56"/>
      <c r="T34" s="55"/>
      <c r="U34" s="46"/>
      <c r="V34" s="46"/>
      <c r="W34" s="46"/>
      <c r="X34" s="46"/>
      <c r="Y34" s="46"/>
      <c r="Z34" s="47"/>
    </row>
    <row r="35" spans="1:26" x14ac:dyDescent="0.15">
      <c r="A35" s="48"/>
      <c r="B35" s="330" t="s">
        <v>241</v>
      </c>
      <c r="C35" s="331"/>
      <c r="D35" s="331"/>
      <c r="E35" s="331"/>
      <c r="F35" s="331"/>
      <c r="G35" s="331"/>
      <c r="H35" s="332"/>
      <c r="I35" s="324" t="s">
        <v>214</v>
      </c>
      <c r="J35" s="325"/>
      <c r="K35" s="325"/>
      <c r="L35" s="325"/>
      <c r="M35" s="325"/>
      <c r="N35" s="326"/>
      <c r="O35" s="35" t="s">
        <v>59</v>
      </c>
      <c r="P35" s="85"/>
      <c r="Q35" s="36" t="s">
        <v>59</v>
      </c>
      <c r="R35" s="34" t="s">
        <v>59</v>
      </c>
      <c r="S35" s="86"/>
      <c r="T35" s="327"/>
      <c r="U35" s="328"/>
      <c r="V35" s="328"/>
      <c r="W35" s="328"/>
      <c r="X35" s="328"/>
      <c r="Y35" s="328"/>
      <c r="Z35" s="329"/>
    </row>
    <row r="36" spans="1:26" x14ac:dyDescent="0.15">
      <c r="A36" s="48"/>
      <c r="B36" s="49" t="s">
        <v>242</v>
      </c>
      <c r="C36" s="50"/>
      <c r="D36" s="50"/>
      <c r="E36" s="50"/>
      <c r="F36" s="50"/>
      <c r="G36" s="50"/>
      <c r="H36" s="50"/>
      <c r="I36" s="33"/>
      <c r="J36" s="33"/>
      <c r="K36" s="33"/>
      <c r="L36" s="33"/>
      <c r="M36" s="33"/>
      <c r="N36" s="33"/>
      <c r="O36" s="33"/>
      <c r="P36" s="33"/>
      <c r="Q36" s="33"/>
      <c r="R36" s="33"/>
      <c r="S36" s="33"/>
      <c r="T36" s="50"/>
      <c r="U36" s="50"/>
      <c r="V36" s="50"/>
      <c r="W36" s="50"/>
      <c r="X36" s="50"/>
      <c r="Y36" s="50"/>
      <c r="Z36" s="51"/>
    </row>
    <row r="37" spans="1:26" ht="13.5" customHeight="1" x14ac:dyDescent="0.15">
      <c r="A37" s="48"/>
      <c r="B37" s="54"/>
      <c r="C37" s="327" t="s">
        <v>243</v>
      </c>
      <c r="D37" s="328"/>
      <c r="E37" s="328"/>
      <c r="F37" s="328"/>
      <c r="G37" s="328"/>
      <c r="H37" s="329"/>
      <c r="I37" s="324" t="s">
        <v>214</v>
      </c>
      <c r="J37" s="325"/>
      <c r="K37" s="325"/>
      <c r="L37" s="325"/>
      <c r="M37" s="325"/>
      <c r="N37" s="326"/>
      <c r="O37" s="35" t="s">
        <v>59</v>
      </c>
      <c r="P37" s="85"/>
      <c r="Q37" s="36" t="s">
        <v>59</v>
      </c>
      <c r="R37" s="34" t="s">
        <v>59</v>
      </c>
      <c r="S37" s="86"/>
      <c r="T37" s="327"/>
      <c r="U37" s="328"/>
      <c r="V37" s="328"/>
      <c r="W37" s="328"/>
      <c r="X37" s="328"/>
      <c r="Y37" s="328"/>
      <c r="Z37" s="329"/>
    </row>
    <row r="38" spans="1:26" x14ac:dyDescent="0.15">
      <c r="A38" s="48"/>
      <c r="B38" s="49" t="s">
        <v>244</v>
      </c>
      <c r="C38" s="50"/>
      <c r="D38" s="50"/>
      <c r="E38" s="50"/>
      <c r="F38" s="50"/>
      <c r="G38" s="50"/>
      <c r="H38" s="50"/>
      <c r="I38" s="33"/>
      <c r="J38" s="33"/>
      <c r="K38" s="33"/>
      <c r="L38" s="33"/>
      <c r="M38" s="33"/>
      <c r="N38" s="33"/>
      <c r="O38" s="33"/>
      <c r="P38" s="33"/>
      <c r="Q38" s="33"/>
      <c r="R38" s="33"/>
      <c r="S38" s="33"/>
      <c r="T38" s="50"/>
      <c r="U38" s="50"/>
      <c r="V38" s="50"/>
      <c r="W38" s="50"/>
      <c r="X38" s="50"/>
      <c r="Y38" s="50"/>
      <c r="Z38" s="51"/>
    </row>
    <row r="39" spans="1:26" ht="13.5" customHeight="1" x14ac:dyDescent="0.15">
      <c r="A39" s="48"/>
      <c r="B39" s="54"/>
      <c r="C39" s="327" t="s">
        <v>243</v>
      </c>
      <c r="D39" s="328"/>
      <c r="E39" s="328"/>
      <c r="F39" s="328"/>
      <c r="G39" s="328"/>
      <c r="H39" s="329"/>
      <c r="I39" s="308" t="s">
        <v>245</v>
      </c>
      <c r="J39" s="309"/>
      <c r="K39" s="309"/>
      <c r="L39" s="309"/>
      <c r="M39" s="309"/>
      <c r="N39" s="310"/>
      <c r="O39" s="35" t="s">
        <v>59</v>
      </c>
      <c r="P39" s="37" t="s">
        <v>59</v>
      </c>
      <c r="Q39" s="38" t="s">
        <v>59</v>
      </c>
      <c r="R39" s="34" t="s">
        <v>59</v>
      </c>
      <c r="S39" s="38" t="s">
        <v>59</v>
      </c>
      <c r="T39" s="327"/>
      <c r="U39" s="328"/>
      <c r="V39" s="328"/>
      <c r="W39" s="328"/>
      <c r="X39" s="328"/>
      <c r="Y39" s="328"/>
      <c r="Z39" s="329"/>
    </row>
    <row r="40" spans="1:26" x14ac:dyDescent="0.15">
      <c r="A40" s="48"/>
      <c r="B40" s="49" t="s">
        <v>246</v>
      </c>
      <c r="C40" s="50"/>
      <c r="D40" s="50"/>
      <c r="E40" s="50"/>
      <c r="F40" s="50"/>
      <c r="G40" s="50"/>
      <c r="H40" s="50"/>
      <c r="I40" s="33"/>
      <c r="J40" s="33"/>
      <c r="K40" s="33"/>
      <c r="L40" s="33"/>
      <c r="M40" s="33"/>
      <c r="N40" s="33"/>
      <c r="O40" s="33"/>
      <c r="P40" s="33"/>
      <c r="Q40" s="33"/>
      <c r="R40" s="33"/>
      <c r="S40" s="33"/>
      <c r="T40" s="50"/>
      <c r="U40" s="50"/>
      <c r="V40" s="50"/>
      <c r="W40" s="50"/>
      <c r="X40" s="50"/>
      <c r="Y40" s="50"/>
      <c r="Z40" s="51"/>
    </row>
    <row r="41" spans="1:26" ht="13.5" customHeight="1" x14ac:dyDescent="0.15">
      <c r="A41" s="48"/>
      <c r="B41" s="54"/>
      <c r="C41" s="327" t="s">
        <v>243</v>
      </c>
      <c r="D41" s="328"/>
      <c r="E41" s="328"/>
      <c r="F41" s="328"/>
      <c r="G41" s="328"/>
      <c r="H41" s="329"/>
      <c r="I41" s="324" t="s">
        <v>215</v>
      </c>
      <c r="J41" s="325"/>
      <c r="K41" s="325"/>
      <c r="L41" s="325"/>
      <c r="M41" s="325"/>
      <c r="N41" s="326"/>
      <c r="O41" s="35" t="s">
        <v>59</v>
      </c>
      <c r="P41" s="37" t="s">
        <v>59</v>
      </c>
      <c r="Q41" s="38" t="s">
        <v>59</v>
      </c>
      <c r="R41" s="34" t="s">
        <v>59</v>
      </c>
      <c r="S41" s="38" t="s">
        <v>59</v>
      </c>
      <c r="T41" s="327"/>
      <c r="U41" s="328"/>
      <c r="V41" s="328"/>
      <c r="W41" s="328"/>
      <c r="X41" s="328"/>
      <c r="Y41" s="328"/>
      <c r="Z41" s="329"/>
    </row>
    <row r="42" spans="1:26" x14ac:dyDescent="0.15">
      <c r="A42" s="48"/>
      <c r="B42" s="49" t="s">
        <v>247</v>
      </c>
      <c r="C42" s="50"/>
      <c r="D42" s="50"/>
      <c r="E42" s="50"/>
      <c r="F42" s="50"/>
      <c r="G42" s="50"/>
      <c r="H42" s="50"/>
      <c r="I42" s="33"/>
      <c r="J42" s="33"/>
      <c r="K42" s="33"/>
      <c r="L42" s="33"/>
      <c r="M42" s="33"/>
      <c r="N42" s="33"/>
      <c r="O42" s="33"/>
      <c r="P42" s="33"/>
      <c r="Q42" s="33"/>
      <c r="R42" s="33"/>
      <c r="S42" s="33"/>
      <c r="T42" s="50"/>
      <c r="U42" s="50"/>
      <c r="V42" s="50"/>
      <c r="W42" s="50"/>
      <c r="X42" s="50"/>
      <c r="Y42" s="50"/>
      <c r="Z42" s="51"/>
    </row>
    <row r="43" spans="1:26" x14ac:dyDescent="0.15">
      <c r="A43" s="48"/>
      <c r="B43" s="52"/>
      <c r="C43" s="318" t="s">
        <v>248</v>
      </c>
      <c r="D43" s="319"/>
      <c r="E43" s="319"/>
      <c r="F43" s="319"/>
      <c r="G43" s="319"/>
      <c r="H43" s="320"/>
      <c r="I43" s="315" t="s">
        <v>214</v>
      </c>
      <c r="J43" s="316"/>
      <c r="K43" s="316"/>
      <c r="L43" s="316"/>
      <c r="M43" s="316"/>
      <c r="N43" s="317"/>
      <c r="O43" s="74" t="s">
        <v>59</v>
      </c>
      <c r="P43" s="87"/>
      <c r="Q43" s="75" t="s">
        <v>59</v>
      </c>
      <c r="R43" s="76" t="s">
        <v>59</v>
      </c>
      <c r="S43" s="88"/>
      <c r="T43" s="318"/>
      <c r="U43" s="319"/>
      <c r="V43" s="319"/>
      <c r="W43" s="319"/>
      <c r="X43" s="319"/>
      <c r="Y43" s="319"/>
      <c r="Z43" s="320"/>
    </row>
    <row r="44" spans="1:26" x14ac:dyDescent="0.15">
      <c r="A44" s="48"/>
      <c r="B44" s="52"/>
      <c r="C44" s="336" t="s">
        <v>249</v>
      </c>
      <c r="D44" s="337"/>
      <c r="E44" s="337"/>
      <c r="F44" s="337"/>
      <c r="G44" s="337"/>
      <c r="H44" s="338"/>
      <c r="I44" s="333" t="s">
        <v>235</v>
      </c>
      <c r="J44" s="334"/>
      <c r="K44" s="334"/>
      <c r="L44" s="334"/>
      <c r="M44" s="334"/>
      <c r="N44" s="335"/>
      <c r="O44" s="80" t="s">
        <v>59</v>
      </c>
      <c r="P44" s="100"/>
      <c r="Q44" s="79" t="s">
        <v>59</v>
      </c>
      <c r="R44" s="80" t="s">
        <v>59</v>
      </c>
      <c r="S44" s="99"/>
      <c r="T44" s="336"/>
      <c r="U44" s="337"/>
      <c r="V44" s="337"/>
      <c r="W44" s="337"/>
      <c r="X44" s="337"/>
      <c r="Y44" s="337"/>
      <c r="Z44" s="338"/>
    </row>
    <row r="45" spans="1:26" x14ac:dyDescent="0.15">
      <c r="A45" s="48"/>
      <c r="B45" s="54"/>
      <c r="C45" s="348" t="s">
        <v>250</v>
      </c>
      <c r="D45" s="349"/>
      <c r="E45" s="349"/>
      <c r="F45" s="349"/>
      <c r="G45" s="349"/>
      <c r="H45" s="350"/>
      <c r="I45" s="360" t="s">
        <v>235</v>
      </c>
      <c r="J45" s="361"/>
      <c r="K45" s="361"/>
      <c r="L45" s="361"/>
      <c r="M45" s="361"/>
      <c r="N45" s="362"/>
      <c r="O45" s="84" t="s">
        <v>59</v>
      </c>
      <c r="P45" s="97"/>
      <c r="Q45" s="83" t="s">
        <v>59</v>
      </c>
      <c r="R45" s="84" t="s">
        <v>59</v>
      </c>
      <c r="S45" s="98"/>
      <c r="T45" s="354"/>
      <c r="U45" s="355"/>
      <c r="V45" s="355"/>
      <c r="W45" s="355"/>
      <c r="X45" s="355"/>
      <c r="Y45" s="355"/>
      <c r="Z45" s="356"/>
    </row>
    <row r="46" spans="1:26" x14ac:dyDescent="0.15">
      <c r="A46" s="48"/>
      <c r="B46" s="49" t="s">
        <v>261</v>
      </c>
      <c r="C46" s="50"/>
      <c r="D46" s="50"/>
      <c r="E46" s="50"/>
      <c r="F46" s="50"/>
      <c r="G46" s="50"/>
      <c r="H46" s="50"/>
      <c r="I46" s="33"/>
      <c r="J46" s="33"/>
      <c r="K46" s="33"/>
      <c r="L46" s="33"/>
      <c r="M46" s="33"/>
      <c r="N46" s="33"/>
      <c r="O46" s="33"/>
      <c r="P46" s="33"/>
      <c r="Q46" s="33"/>
      <c r="R46" s="33"/>
      <c r="S46" s="33"/>
      <c r="T46" s="50"/>
      <c r="U46" s="50"/>
      <c r="V46" s="50"/>
      <c r="W46" s="50"/>
      <c r="X46" s="50"/>
      <c r="Y46" s="50"/>
      <c r="Z46" s="51"/>
    </row>
    <row r="47" spans="1:26" x14ac:dyDescent="0.15">
      <c r="A47" s="48"/>
      <c r="B47" s="52"/>
      <c r="C47" s="318" t="s">
        <v>251</v>
      </c>
      <c r="D47" s="319"/>
      <c r="E47" s="319"/>
      <c r="F47" s="319"/>
      <c r="G47" s="319"/>
      <c r="H47" s="320"/>
      <c r="I47" s="315" t="s">
        <v>214</v>
      </c>
      <c r="J47" s="316"/>
      <c r="K47" s="316"/>
      <c r="L47" s="316"/>
      <c r="M47" s="316"/>
      <c r="N47" s="317"/>
      <c r="O47" s="74" t="s">
        <v>59</v>
      </c>
      <c r="P47" s="87"/>
      <c r="Q47" s="75" t="s">
        <v>59</v>
      </c>
      <c r="R47" s="76" t="s">
        <v>59</v>
      </c>
      <c r="S47" s="88"/>
      <c r="T47" s="318"/>
      <c r="U47" s="319"/>
      <c r="V47" s="319"/>
      <c r="W47" s="319"/>
      <c r="X47" s="319"/>
      <c r="Y47" s="319"/>
      <c r="Z47" s="320"/>
    </row>
    <row r="48" spans="1:26" x14ac:dyDescent="0.15">
      <c r="A48" s="48"/>
      <c r="B48" s="52"/>
      <c r="C48" s="336" t="s">
        <v>252</v>
      </c>
      <c r="D48" s="337"/>
      <c r="E48" s="337"/>
      <c r="F48" s="337"/>
      <c r="G48" s="337"/>
      <c r="H48" s="338"/>
      <c r="I48" s="333" t="s">
        <v>253</v>
      </c>
      <c r="J48" s="334"/>
      <c r="K48" s="334"/>
      <c r="L48" s="334"/>
      <c r="M48" s="334"/>
      <c r="N48" s="335"/>
      <c r="O48" s="80" t="s">
        <v>59</v>
      </c>
      <c r="P48" s="78" t="s">
        <v>59</v>
      </c>
      <c r="Q48" s="79" t="s">
        <v>59</v>
      </c>
      <c r="R48" s="80" t="s">
        <v>59</v>
      </c>
      <c r="S48" s="79" t="s">
        <v>59</v>
      </c>
      <c r="T48" s="336"/>
      <c r="U48" s="337"/>
      <c r="V48" s="337"/>
      <c r="W48" s="337"/>
      <c r="X48" s="337"/>
      <c r="Y48" s="337"/>
      <c r="Z48" s="338"/>
    </row>
    <row r="49" spans="1:26" x14ac:dyDescent="0.15">
      <c r="A49" s="48"/>
      <c r="B49" s="52"/>
      <c r="C49" s="339" t="s">
        <v>254</v>
      </c>
      <c r="D49" s="340"/>
      <c r="E49" s="340"/>
      <c r="F49" s="340"/>
      <c r="G49" s="340"/>
      <c r="H49" s="341"/>
      <c r="I49" s="333" t="s">
        <v>214</v>
      </c>
      <c r="J49" s="334"/>
      <c r="K49" s="334"/>
      <c r="L49" s="334"/>
      <c r="M49" s="334"/>
      <c r="N49" s="335"/>
      <c r="O49" s="80" t="s">
        <v>59</v>
      </c>
      <c r="P49" s="100"/>
      <c r="Q49" s="79" t="s">
        <v>59</v>
      </c>
      <c r="R49" s="80" t="s">
        <v>59</v>
      </c>
      <c r="S49" s="99"/>
      <c r="T49" s="336"/>
      <c r="U49" s="337"/>
      <c r="V49" s="337"/>
      <c r="W49" s="337"/>
      <c r="X49" s="337"/>
      <c r="Y49" s="337"/>
      <c r="Z49" s="338"/>
    </row>
    <row r="50" spans="1:26" x14ac:dyDescent="0.15">
      <c r="A50" s="48"/>
      <c r="B50" s="52"/>
      <c r="C50" s="336" t="s">
        <v>255</v>
      </c>
      <c r="D50" s="337"/>
      <c r="E50" s="337"/>
      <c r="F50" s="337"/>
      <c r="G50" s="337"/>
      <c r="H50" s="338"/>
      <c r="I50" s="333" t="s">
        <v>253</v>
      </c>
      <c r="J50" s="334"/>
      <c r="K50" s="334"/>
      <c r="L50" s="334"/>
      <c r="M50" s="334"/>
      <c r="N50" s="335"/>
      <c r="O50" s="80" t="s">
        <v>59</v>
      </c>
      <c r="P50" s="78" t="s">
        <v>59</v>
      </c>
      <c r="Q50" s="79" t="s">
        <v>59</v>
      </c>
      <c r="R50" s="80" t="s">
        <v>59</v>
      </c>
      <c r="S50" s="79" t="s">
        <v>59</v>
      </c>
      <c r="T50" s="336"/>
      <c r="U50" s="337"/>
      <c r="V50" s="337"/>
      <c r="W50" s="337"/>
      <c r="X50" s="337"/>
      <c r="Y50" s="337"/>
      <c r="Z50" s="338"/>
    </row>
    <row r="51" spans="1:26" x14ac:dyDescent="0.15">
      <c r="A51" s="48"/>
      <c r="B51" s="52"/>
      <c r="C51" s="339" t="s">
        <v>256</v>
      </c>
      <c r="D51" s="340"/>
      <c r="E51" s="340"/>
      <c r="F51" s="340"/>
      <c r="G51" s="340"/>
      <c r="H51" s="341"/>
      <c r="I51" s="333" t="s">
        <v>214</v>
      </c>
      <c r="J51" s="334"/>
      <c r="K51" s="334"/>
      <c r="L51" s="334"/>
      <c r="M51" s="334"/>
      <c r="N51" s="335"/>
      <c r="O51" s="80" t="s">
        <v>59</v>
      </c>
      <c r="P51" s="100"/>
      <c r="Q51" s="79" t="s">
        <v>59</v>
      </c>
      <c r="R51" s="80" t="s">
        <v>59</v>
      </c>
      <c r="S51" s="99"/>
      <c r="T51" s="336"/>
      <c r="U51" s="337"/>
      <c r="V51" s="337"/>
      <c r="W51" s="337"/>
      <c r="X51" s="337"/>
      <c r="Y51" s="337"/>
      <c r="Z51" s="338"/>
    </row>
    <row r="52" spans="1:26" x14ac:dyDescent="0.15">
      <c r="A52" s="48"/>
      <c r="B52" s="54"/>
      <c r="C52" s="348" t="s">
        <v>257</v>
      </c>
      <c r="D52" s="349"/>
      <c r="E52" s="349"/>
      <c r="F52" s="349"/>
      <c r="G52" s="349"/>
      <c r="H52" s="350"/>
      <c r="I52" s="360" t="s">
        <v>235</v>
      </c>
      <c r="J52" s="361"/>
      <c r="K52" s="361"/>
      <c r="L52" s="361"/>
      <c r="M52" s="361"/>
      <c r="N52" s="362"/>
      <c r="O52" s="84" t="s">
        <v>59</v>
      </c>
      <c r="P52" s="97"/>
      <c r="Q52" s="83" t="s">
        <v>59</v>
      </c>
      <c r="R52" s="84" t="s">
        <v>59</v>
      </c>
      <c r="S52" s="98"/>
      <c r="T52" s="354"/>
      <c r="U52" s="355"/>
      <c r="V52" s="355"/>
      <c r="W52" s="355"/>
      <c r="X52" s="355"/>
      <c r="Y52" s="355"/>
      <c r="Z52" s="356"/>
    </row>
    <row r="53" spans="1:26" x14ac:dyDescent="0.15">
      <c r="A53" s="48"/>
      <c r="B53" s="49" t="s">
        <v>260</v>
      </c>
      <c r="C53" s="50"/>
      <c r="D53" s="50"/>
      <c r="E53" s="50"/>
      <c r="F53" s="50"/>
      <c r="G53" s="50"/>
      <c r="H53" s="50"/>
      <c r="I53" s="33"/>
      <c r="J53" s="33"/>
      <c r="K53" s="33"/>
      <c r="L53" s="33"/>
      <c r="M53" s="33"/>
      <c r="N53" s="33"/>
      <c r="O53" s="33"/>
      <c r="P53" s="33"/>
      <c r="Q53" s="33"/>
      <c r="R53" s="33"/>
      <c r="S53" s="33"/>
      <c r="T53" s="50"/>
      <c r="U53" s="50"/>
      <c r="V53" s="50"/>
      <c r="W53" s="50"/>
      <c r="X53" s="50"/>
      <c r="Y53" s="50"/>
      <c r="Z53" s="51"/>
    </row>
    <row r="54" spans="1:26" x14ac:dyDescent="0.15">
      <c r="A54" s="48"/>
      <c r="B54" s="52"/>
      <c r="C54" s="318" t="s">
        <v>258</v>
      </c>
      <c r="D54" s="319"/>
      <c r="E54" s="319"/>
      <c r="F54" s="319"/>
      <c r="G54" s="319"/>
      <c r="H54" s="320"/>
      <c r="I54" s="315" t="s">
        <v>214</v>
      </c>
      <c r="J54" s="316"/>
      <c r="K54" s="316"/>
      <c r="L54" s="316"/>
      <c r="M54" s="316"/>
      <c r="N54" s="317"/>
      <c r="O54" s="76" t="s">
        <v>59</v>
      </c>
      <c r="P54" s="87"/>
      <c r="Q54" s="91" t="s">
        <v>59</v>
      </c>
      <c r="R54" s="76" t="s">
        <v>59</v>
      </c>
      <c r="S54" s="88"/>
      <c r="T54" s="318"/>
      <c r="U54" s="319"/>
      <c r="V54" s="319"/>
      <c r="W54" s="319"/>
      <c r="X54" s="319"/>
      <c r="Y54" s="319"/>
      <c r="Z54" s="320"/>
    </row>
    <row r="55" spans="1:26" ht="13.5" customHeight="1" x14ac:dyDescent="0.15">
      <c r="A55" s="53"/>
      <c r="B55" s="54"/>
      <c r="C55" s="354" t="s">
        <v>259</v>
      </c>
      <c r="D55" s="355"/>
      <c r="E55" s="355"/>
      <c r="F55" s="355"/>
      <c r="G55" s="355"/>
      <c r="H55" s="356"/>
      <c r="I55" s="360"/>
      <c r="J55" s="361"/>
      <c r="K55" s="361"/>
      <c r="L55" s="361"/>
      <c r="M55" s="361"/>
      <c r="N55" s="362"/>
      <c r="O55" s="81" t="s">
        <v>59</v>
      </c>
      <c r="P55" s="82" t="s">
        <v>59</v>
      </c>
      <c r="Q55" s="92" t="s">
        <v>59</v>
      </c>
      <c r="R55" s="84" t="s">
        <v>59</v>
      </c>
      <c r="S55" s="83" t="s">
        <v>59</v>
      </c>
      <c r="T55" s="354"/>
      <c r="U55" s="355"/>
      <c r="V55" s="355"/>
      <c r="W55" s="355"/>
      <c r="X55" s="355"/>
      <c r="Y55" s="355"/>
      <c r="Z55" s="356"/>
    </row>
    <row r="56" spans="1:26" x14ac:dyDescent="0.15">
      <c r="A56" s="43" t="s">
        <v>262</v>
      </c>
      <c r="B56" s="44"/>
      <c r="C56" s="45"/>
      <c r="D56" s="55"/>
      <c r="E56" s="55"/>
      <c r="F56" s="55"/>
      <c r="G56" s="55"/>
      <c r="H56" s="55"/>
      <c r="I56" s="56"/>
      <c r="J56" s="56"/>
      <c r="K56" s="56"/>
      <c r="L56" s="56"/>
      <c r="M56" s="56"/>
      <c r="N56" s="56"/>
      <c r="O56" s="32"/>
      <c r="P56" s="56"/>
      <c r="Q56" s="32"/>
      <c r="R56" s="56"/>
      <c r="S56" s="56"/>
      <c r="T56" s="55"/>
      <c r="U56" s="46"/>
      <c r="V56" s="46"/>
      <c r="W56" s="46"/>
      <c r="X56" s="46"/>
      <c r="Y56" s="46"/>
      <c r="Z56" s="47"/>
    </row>
    <row r="57" spans="1:26" x14ac:dyDescent="0.15">
      <c r="A57" s="48"/>
      <c r="B57" s="330" t="s">
        <v>258</v>
      </c>
      <c r="C57" s="331"/>
      <c r="D57" s="331"/>
      <c r="E57" s="331"/>
      <c r="F57" s="331"/>
      <c r="G57" s="331"/>
      <c r="H57" s="332"/>
      <c r="I57" s="324" t="s">
        <v>214</v>
      </c>
      <c r="J57" s="325"/>
      <c r="K57" s="325"/>
      <c r="L57" s="325"/>
      <c r="M57" s="325"/>
      <c r="N57" s="326"/>
      <c r="O57" s="35" t="s">
        <v>59</v>
      </c>
      <c r="P57" s="85"/>
      <c r="Q57" s="36" t="s">
        <v>59</v>
      </c>
      <c r="R57" s="34" t="s">
        <v>59</v>
      </c>
      <c r="S57" s="86"/>
      <c r="T57" s="327"/>
      <c r="U57" s="328"/>
      <c r="V57" s="328"/>
      <c r="W57" s="328"/>
      <c r="X57" s="328"/>
      <c r="Y57" s="328"/>
      <c r="Z57" s="329"/>
    </row>
    <row r="58" spans="1:26" x14ac:dyDescent="0.15">
      <c r="A58" s="48"/>
      <c r="B58" s="49" t="s">
        <v>263</v>
      </c>
      <c r="C58" s="50"/>
      <c r="D58" s="50"/>
      <c r="E58" s="50"/>
      <c r="F58" s="50"/>
      <c r="G58" s="50"/>
      <c r="H58" s="50"/>
      <c r="I58" s="33"/>
      <c r="J58" s="33"/>
      <c r="K58" s="33"/>
      <c r="L58" s="33"/>
      <c r="M58" s="33"/>
      <c r="N58" s="33"/>
      <c r="O58" s="33"/>
      <c r="P58" s="33"/>
      <c r="Q58" s="33"/>
      <c r="R58" s="33"/>
      <c r="S58" s="33"/>
      <c r="T58" s="50"/>
      <c r="U58" s="50"/>
      <c r="V58" s="50"/>
      <c r="W58" s="50"/>
      <c r="X58" s="50"/>
      <c r="Y58" s="50"/>
      <c r="Z58" s="51"/>
    </row>
    <row r="59" spans="1:26" x14ac:dyDescent="0.15">
      <c r="A59" s="53"/>
      <c r="B59" s="54"/>
      <c r="C59" s="330" t="s">
        <v>264</v>
      </c>
      <c r="D59" s="331"/>
      <c r="E59" s="331"/>
      <c r="F59" s="331"/>
      <c r="G59" s="331"/>
      <c r="H59" s="332"/>
      <c r="I59" s="357" t="s">
        <v>209</v>
      </c>
      <c r="J59" s="358"/>
      <c r="K59" s="358" t="s">
        <v>210</v>
      </c>
      <c r="L59" s="358"/>
      <c r="M59" s="358" t="s">
        <v>220</v>
      </c>
      <c r="N59" s="359"/>
      <c r="O59" s="35" t="s">
        <v>59</v>
      </c>
      <c r="P59" s="37" t="s">
        <v>59</v>
      </c>
      <c r="Q59" s="38" t="s">
        <v>59</v>
      </c>
      <c r="R59" s="34" t="s">
        <v>59</v>
      </c>
      <c r="S59" s="38" t="s">
        <v>59</v>
      </c>
      <c r="T59" s="327"/>
      <c r="U59" s="328"/>
      <c r="V59" s="328"/>
      <c r="W59" s="328"/>
      <c r="X59" s="328"/>
      <c r="Y59" s="328"/>
      <c r="Z59" s="329"/>
    </row>
    <row r="60" spans="1:26" x14ac:dyDescent="0.15">
      <c r="A60" s="43" t="s">
        <v>297</v>
      </c>
      <c r="B60" s="44"/>
      <c r="C60" s="45"/>
      <c r="D60" s="55"/>
      <c r="E60" s="55"/>
      <c r="F60" s="55"/>
      <c r="G60" s="55"/>
      <c r="H60" s="55"/>
      <c r="I60" s="56"/>
      <c r="J60" s="56"/>
      <c r="K60" s="56"/>
      <c r="L60" s="56"/>
      <c r="M60" s="56"/>
      <c r="N60" s="56"/>
      <c r="O60" s="32"/>
      <c r="P60" s="56"/>
      <c r="Q60" s="32"/>
      <c r="R60" s="56"/>
      <c r="S60" s="56"/>
      <c r="T60" s="55"/>
      <c r="U60" s="46"/>
      <c r="V60" s="46"/>
      <c r="W60" s="46"/>
      <c r="X60" s="46"/>
      <c r="Y60" s="46"/>
      <c r="Z60" s="47"/>
    </row>
    <row r="61" spans="1:26" x14ac:dyDescent="0.15">
      <c r="A61" s="48"/>
      <c r="B61" s="330" t="s">
        <v>265</v>
      </c>
      <c r="C61" s="331"/>
      <c r="D61" s="331"/>
      <c r="E61" s="331"/>
      <c r="F61" s="331"/>
      <c r="G61" s="331"/>
      <c r="H61" s="332"/>
      <c r="I61" s="324" t="s">
        <v>214</v>
      </c>
      <c r="J61" s="325"/>
      <c r="K61" s="325"/>
      <c r="L61" s="325"/>
      <c r="M61" s="325"/>
      <c r="N61" s="326"/>
      <c r="O61" s="35" t="s">
        <v>59</v>
      </c>
      <c r="P61" s="85"/>
      <c r="Q61" s="36" t="s">
        <v>59</v>
      </c>
      <c r="R61" s="34" t="s">
        <v>59</v>
      </c>
      <c r="S61" s="86"/>
      <c r="T61" s="327"/>
      <c r="U61" s="328"/>
      <c r="V61" s="328"/>
      <c r="W61" s="328"/>
      <c r="X61" s="328"/>
      <c r="Y61" s="328"/>
      <c r="Z61" s="329"/>
    </row>
    <row r="62" spans="1:26" x14ac:dyDescent="0.15">
      <c r="A62" s="48"/>
      <c r="B62" s="49" t="s">
        <v>266</v>
      </c>
      <c r="C62" s="50"/>
      <c r="D62" s="50"/>
      <c r="E62" s="50"/>
      <c r="F62" s="50"/>
      <c r="G62" s="50"/>
      <c r="H62" s="50"/>
      <c r="I62" s="33"/>
      <c r="J62" s="33"/>
      <c r="K62" s="33"/>
      <c r="L62" s="33"/>
      <c r="M62" s="33"/>
      <c r="N62" s="33"/>
      <c r="O62" s="33"/>
      <c r="P62" s="33"/>
      <c r="Q62" s="33"/>
      <c r="R62" s="33"/>
      <c r="S62" s="33"/>
      <c r="T62" s="50"/>
      <c r="U62" s="50"/>
      <c r="V62" s="50"/>
      <c r="W62" s="50"/>
      <c r="X62" s="50"/>
      <c r="Y62" s="50"/>
      <c r="Z62" s="51"/>
    </row>
    <row r="63" spans="1:26" x14ac:dyDescent="0.15">
      <c r="A63" s="53"/>
      <c r="B63" s="54"/>
      <c r="C63" s="330" t="s">
        <v>267</v>
      </c>
      <c r="D63" s="331"/>
      <c r="E63" s="331"/>
      <c r="F63" s="331"/>
      <c r="G63" s="331"/>
      <c r="H63" s="332"/>
      <c r="I63" s="357" t="s">
        <v>209</v>
      </c>
      <c r="J63" s="358"/>
      <c r="K63" s="358" t="s">
        <v>210</v>
      </c>
      <c r="L63" s="358"/>
      <c r="M63" s="358" t="s">
        <v>220</v>
      </c>
      <c r="N63" s="359"/>
      <c r="O63" s="35" t="s">
        <v>59</v>
      </c>
      <c r="P63" s="37" t="s">
        <v>59</v>
      </c>
      <c r="Q63" s="38" t="s">
        <v>59</v>
      </c>
      <c r="R63" s="34" t="s">
        <v>59</v>
      </c>
      <c r="S63" s="38" t="s">
        <v>59</v>
      </c>
      <c r="T63" s="327"/>
      <c r="U63" s="328"/>
      <c r="V63" s="328"/>
      <c r="W63" s="328"/>
      <c r="X63" s="328"/>
      <c r="Y63" s="328"/>
      <c r="Z63" s="329"/>
    </row>
    <row r="64" spans="1:26" x14ac:dyDescent="0.15">
      <c r="A64" s="43" t="s">
        <v>273</v>
      </c>
      <c r="B64" s="44"/>
      <c r="C64" s="45"/>
      <c r="D64" s="55"/>
      <c r="E64" s="55"/>
      <c r="F64" s="55"/>
      <c r="G64" s="55"/>
      <c r="H64" s="55"/>
      <c r="I64" s="56"/>
      <c r="J64" s="56"/>
      <c r="K64" s="56"/>
      <c r="L64" s="56"/>
      <c r="M64" s="56"/>
      <c r="N64" s="56"/>
      <c r="O64" s="32"/>
      <c r="P64" s="56"/>
      <c r="Q64" s="32"/>
      <c r="R64" s="56"/>
      <c r="S64" s="56"/>
      <c r="T64" s="55"/>
      <c r="U64" s="46"/>
      <c r="V64" s="46"/>
      <c r="W64" s="46"/>
      <c r="X64" s="46"/>
      <c r="Y64" s="46"/>
      <c r="Z64" s="47"/>
    </row>
    <row r="65" spans="1:26" x14ac:dyDescent="0.15">
      <c r="A65" s="48"/>
      <c r="B65" s="330" t="s">
        <v>274</v>
      </c>
      <c r="C65" s="331"/>
      <c r="D65" s="331"/>
      <c r="E65" s="331"/>
      <c r="F65" s="331"/>
      <c r="G65" s="331"/>
      <c r="H65" s="332"/>
      <c r="I65" s="324" t="s">
        <v>214</v>
      </c>
      <c r="J65" s="325"/>
      <c r="K65" s="325"/>
      <c r="L65" s="325"/>
      <c r="M65" s="325"/>
      <c r="N65" s="326"/>
      <c r="O65" s="35" t="s">
        <v>59</v>
      </c>
      <c r="P65" s="85"/>
      <c r="Q65" s="36" t="s">
        <v>59</v>
      </c>
      <c r="R65" s="34" t="s">
        <v>59</v>
      </c>
      <c r="S65" s="86"/>
      <c r="T65" s="327"/>
      <c r="U65" s="328"/>
      <c r="V65" s="328"/>
      <c r="W65" s="328"/>
      <c r="X65" s="328"/>
      <c r="Y65" s="328"/>
      <c r="Z65" s="329"/>
    </row>
    <row r="66" spans="1:26" x14ac:dyDescent="0.15">
      <c r="A66" s="48"/>
      <c r="B66" s="49" t="s">
        <v>275</v>
      </c>
      <c r="C66" s="50"/>
      <c r="D66" s="50"/>
      <c r="E66" s="50"/>
      <c r="F66" s="50"/>
      <c r="G66" s="50"/>
      <c r="H66" s="50"/>
      <c r="I66" s="33"/>
      <c r="J66" s="33"/>
      <c r="K66" s="33"/>
      <c r="L66" s="33"/>
      <c r="M66" s="33"/>
      <c r="N66" s="33"/>
      <c r="O66" s="33"/>
      <c r="P66" s="33"/>
      <c r="Q66" s="33"/>
      <c r="R66" s="33"/>
      <c r="S66" s="33"/>
      <c r="T66" s="50"/>
      <c r="U66" s="50"/>
      <c r="V66" s="50"/>
      <c r="W66" s="50"/>
      <c r="X66" s="50"/>
      <c r="Y66" s="50"/>
      <c r="Z66" s="51"/>
    </row>
    <row r="67" spans="1:26" x14ac:dyDescent="0.15">
      <c r="A67" s="53"/>
      <c r="B67" s="54"/>
      <c r="C67" s="330" t="s">
        <v>276</v>
      </c>
      <c r="D67" s="331"/>
      <c r="E67" s="331"/>
      <c r="F67" s="331"/>
      <c r="G67" s="331"/>
      <c r="H67" s="332"/>
      <c r="I67" s="357" t="s">
        <v>209</v>
      </c>
      <c r="J67" s="358"/>
      <c r="K67" s="358" t="s">
        <v>210</v>
      </c>
      <c r="L67" s="358"/>
      <c r="M67" s="358" t="s">
        <v>220</v>
      </c>
      <c r="N67" s="359"/>
      <c r="O67" s="35" t="s">
        <v>59</v>
      </c>
      <c r="P67" s="37" t="s">
        <v>59</v>
      </c>
      <c r="Q67" s="36" t="s">
        <v>59</v>
      </c>
      <c r="R67" s="34" t="s">
        <v>59</v>
      </c>
      <c r="S67" s="37" t="s">
        <v>59</v>
      </c>
      <c r="T67" s="327"/>
      <c r="U67" s="328"/>
      <c r="V67" s="328"/>
      <c r="W67" s="328"/>
      <c r="X67" s="328"/>
      <c r="Y67" s="328"/>
      <c r="Z67" s="329"/>
    </row>
    <row r="68" spans="1:26" x14ac:dyDescent="0.15">
      <c r="A68" s="43" t="s">
        <v>277</v>
      </c>
      <c r="B68" s="44"/>
      <c r="C68" s="45"/>
      <c r="D68" s="55"/>
      <c r="E68" s="55"/>
      <c r="F68" s="55"/>
      <c r="G68" s="55"/>
      <c r="H68" s="55"/>
      <c r="I68" s="56"/>
      <c r="J68" s="56"/>
      <c r="K68" s="56"/>
      <c r="L68" s="56"/>
      <c r="M68" s="56"/>
      <c r="N68" s="56"/>
      <c r="O68" s="56"/>
      <c r="P68" s="56"/>
      <c r="Q68" s="32"/>
      <c r="R68" s="56"/>
      <c r="S68" s="56"/>
      <c r="T68" s="55"/>
      <c r="U68" s="46"/>
      <c r="V68" s="46"/>
      <c r="W68" s="46"/>
      <c r="X68" s="46"/>
      <c r="Y68" s="46"/>
      <c r="Z68" s="47"/>
    </row>
    <row r="69" spans="1:26" x14ac:dyDescent="0.15">
      <c r="A69" s="48"/>
      <c r="B69" s="49" t="s">
        <v>278</v>
      </c>
      <c r="C69" s="50"/>
      <c r="D69" s="50"/>
      <c r="E69" s="50"/>
      <c r="F69" s="50"/>
      <c r="G69" s="50"/>
      <c r="H69" s="50"/>
      <c r="I69" s="33"/>
      <c r="J69" s="33"/>
      <c r="K69" s="33"/>
      <c r="L69" s="33"/>
      <c r="M69" s="33"/>
      <c r="N69" s="33"/>
      <c r="O69" s="33"/>
      <c r="P69" s="33"/>
      <c r="Q69" s="33"/>
      <c r="R69" s="33"/>
      <c r="S69" s="33"/>
      <c r="T69" s="50"/>
      <c r="U69" s="50"/>
      <c r="V69" s="50"/>
      <c r="W69" s="50"/>
      <c r="X69" s="50"/>
      <c r="Y69" s="50"/>
      <c r="Z69" s="51"/>
    </row>
    <row r="70" spans="1:26" ht="13.5" customHeight="1" x14ac:dyDescent="0.15">
      <c r="A70" s="48"/>
      <c r="B70" s="52"/>
      <c r="C70" s="318" t="s">
        <v>279</v>
      </c>
      <c r="D70" s="319"/>
      <c r="E70" s="319"/>
      <c r="F70" s="319"/>
      <c r="G70" s="319"/>
      <c r="H70" s="320"/>
      <c r="I70" s="315" t="s">
        <v>214</v>
      </c>
      <c r="J70" s="316"/>
      <c r="K70" s="316"/>
      <c r="L70" s="316"/>
      <c r="M70" s="316"/>
      <c r="N70" s="317"/>
      <c r="O70" s="74" t="s">
        <v>59</v>
      </c>
      <c r="P70" s="87"/>
      <c r="Q70" s="75" t="s">
        <v>59</v>
      </c>
      <c r="R70" s="76" t="s">
        <v>59</v>
      </c>
      <c r="S70" s="88"/>
      <c r="T70" s="318"/>
      <c r="U70" s="319"/>
      <c r="V70" s="319"/>
      <c r="W70" s="319"/>
      <c r="X70" s="319"/>
      <c r="Y70" s="319"/>
      <c r="Z70" s="320"/>
    </row>
    <row r="71" spans="1:26" x14ac:dyDescent="0.15">
      <c r="A71" s="48"/>
      <c r="B71" s="54"/>
      <c r="C71" s="354" t="s">
        <v>280</v>
      </c>
      <c r="D71" s="355"/>
      <c r="E71" s="355"/>
      <c r="F71" s="355"/>
      <c r="G71" s="355"/>
      <c r="H71" s="356"/>
      <c r="I71" s="360" t="s">
        <v>245</v>
      </c>
      <c r="J71" s="361"/>
      <c r="K71" s="361"/>
      <c r="L71" s="361"/>
      <c r="M71" s="361"/>
      <c r="N71" s="362"/>
      <c r="O71" s="81" t="s">
        <v>59</v>
      </c>
      <c r="P71" s="82" t="s">
        <v>59</v>
      </c>
      <c r="Q71" s="92" t="s">
        <v>59</v>
      </c>
      <c r="R71" s="84" t="s">
        <v>59</v>
      </c>
      <c r="S71" s="83" t="s">
        <v>59</v>
      </c>
      <c r="T71" s="354"/>
      <c r="U71" s="355"/>
      <c r="V71" s="355"/>
      <c r="W71" s="355"/>
      <c r="X71" s="355"/>
      <c r="Y71" s="355"/>
      <c r="Z71" s="356"/>
    </row>
    <row r="72" spans="1:26" x14ac:dyDescent="0.15">
      <c r="A72" s="48"/>
      <c r="B72" s="49" t="s">
        <v>281</v>
      </c>
      <c r="C72" s="50"/>
      <c r="D72" s="50"/>
      <c r="E72" s="50"/>
      <c r="F72" s="50"/>
      <c r="G72" s="50"/>
      <c r="H72" s="50"/>
      <c r="I72" s="33"/>
      <c r="J72" s="33"/>
      <c r="K72" s="33"/>
      <c r="L72" s="33"/>
      <c r="M72" s="33"/>
      <c r="N72" s="33"/>
      <c r="O72" s="33"/>
      <c r="P72" s="33"/>
      <c r="Q72" s="33"/>
      <c r="R72" s="33"/>
      <c r="S72" s="33"/>
      <c r="T72" s="50"/>
      <c r="U72" s="50"/>
      <c r="V72" s="50"/>
      <c r="W72" s="50"/>
      <c r="X72" s="50"/>
      <c r="Y72" s="50"/>
      <c r="Z72" s="51"/>
    </row>
    <row r="73" spans="1:26" ht="13.5" customHeight="1" x14ac:dyDescent="0.15">
      <c r="A73" s="48"/>
      <c r="B73" s="52"/>
      <c r="C73" s="318" t="s">
        <v>282</v>
      </c>
      <c r="D73" s="319"/>
      <c r="E73" s="319"/>
      <c r="F73" s="319"/>
      <c r="G73" s="319"/>
      <c r="H73" s="320"/>
      <c r="I73" s="315" t="s">
        <v>214</v>
      </c>
      <c r="J73" s="316"/>
      <c r="K73" s="316"/>
      <c r="L73" s="316"/>
      <c r="M73" s="316"/>
      <c r="N73" s="317"/>
      <c r="O73" s="74" t="s">
        <v>59</v>
      </c>
      <c r="P73" s="87"/>
      <c r="Q73" s="75" t="s">
        <v>59</v>
      </c>
      <c r="R73" s="76" t="s">
        <v>59</v>
      </c>
      <c r="S73" s="88"/>
      <c r="T73" s="318"/>
      <c r="U73" s="319"/>
      <c r="V73" s="319"/>
      <c r="W73" s="319"/>
      <c r="X73" s="319"/>
      <c r="Y73" s="319"/>
      <c r="Z73" s="320"/>
    </row>
    <row r="74" spans="1:26" x14ac:dyDescent="0.15">
      <c r="A74" s="48"/>
      <c r="B74" s="54"/>
      <c r="C74" s="354" t="s">
        <v>283</v>
      </c>
      <c r="D74" s="355"/>
      <c r="E74" s="355"/>
      <c r="F74" s="355"/>
      <c r="G74" s="355"/>
      <c r="H74" s="356"/>
      <c r="I74" s="360" t="s">
        <v>245</v>
      </c>
      <c r="J74" s="361"/>
      <c r="K74" s="361"/>
      <c r="L74" s="361"/>
      <c r="M74" s="361"/>
      <c r="N74" s="362"/>
      <c r="O74" s="81" t="s">
        <v>59</v>
      </c>
      <c r="P74" s="82" t="s">
        <v>59</v>
      </c>
      <c r="Q74" s="92" t="s">
        <v>59</v>
      </c>
      <c r="R74" s="84" t="s">
        <v>59</v>
      </c>
      <c r="S74" s="83" t="s">
        <v>59</v>
      </c>
      <c r="T74" s="354"/>
      <c r="U74" s="355"/>
      <c r="V74" s="355"/>
      <c r="W74" s="355"/>
      <c r="X74" s="355"/>
      <c r="Y74" s="355"/>
      <c r="Z74" s="356"/>
    </row>
    <row r="75" spans="1:26" x14ac:dyDescent="0.15">
      <c r="A75" s="48"/>
      <c r="B75" s="49" t="s">
        <v>284</v>
      </c>
      <c r="C75" s="50"/>
      <c r="D75" s="50"/>
      <c r="E75" s="50"/>
      <c r="F75" s="50"/>
      <c r="G75" s="50"/>
      <c r="H75" s="50"/>
      <c r="I75" s="33"/>
      <c r="J75" s="33"/>
      <c r="K75" s="33"/>
      <c r="L75" s="33"/>
      <c r="M75" s="33"/>
      <c r="N75" s="33"/>
      <c r="O75" s="33"/>
      <c r="P75" s="33"/>
      <c r="Q75" s="33"/>
      <c r="R75" s="33"/>
      <c r="S75" s="33"/>
      <c r="T75" s="50"/>
      <c r="U75" s="50"/>
      <c r="V75" s="50"/>
      <c r="W75" s="50"/>
      <c r="X75" s="50"/>
      <c r="Y75" s="50"/>
      <c r="Z75" s="51"/>
    </row>
    <row r="76" spans="1:26" ht="13.5" customHeight="1" x14ac:dyDescent="0.15">
      <c r="A76" s="48"/>
      <c r="B76" s="52"/>
      <c r="C76" s="318" t="s">
        <v>285</v>
      </c>
      <c r="D76" s="319"/>
      <c r="E76" s="319"/>
      <c r="F76" s="319"/>
      <c r="G76" s="319"/>
      <c r="H76" s="320"/>
      <c r="I76" s="315" t="s">
        <v>214</v>
      </c>
      <c r="J76" s="316"/>
      <c r="K76" s="316"/>
      <c r="L76" s="316"/>
      <c r="M76" s="316"/>
      <c r="N76" s="317"/>
      <c r="O76" s="74" t="s">
        <v>59</v>
      </c>
      <c r="P76" s="87"/>
      <c r="Q76" s="75" t="s">
        <v>59</v>
      </c>
      <c r="R76" s="76" t="s">
        <v>59</v>
      </c>
      <c r="S76" s="88"/>
      <c r="T76" s="318"/>
      <c r="U76" s="319"/>
      <c r="V76" s="319"/>
      <c r="W76" s="319"/>
      <c r="X76" s="319"/>
      <c r="Y76" s="319"/>
      <c r="Z76" s="320"/>
    </row>
    <row r="77" spans="1:26" x14ac:dyDescent="0.15">
      <c r="A77" s="48"/>
      <c r="B77" s="54"/>
      <c r="C77" s="354" t="s">
        <v>286</v>
      </c>
      <c r="D77" s="355"/>
      <c r="E77" s="355"/>
      <c r="F77" s="355"/>
      <c r="G77" s="355"/>
      <c r="H77" s="356"/>
      <c r="I77" s="360" t="s">
        <v>245</v>
      </c>
      <c r="J77" s="361"/>
      <c r="K77" s="361"/>
      <c r="L77" s="361"/>
      <c r="M77" s="361"/>
      <c r="N77" s="362"/>
      <c r="O77" s="81" t="s">
        <v>59</v>
      </c>
      <c r="P77" s="82" t="s">
        <v>59</v>
      </c>
      <c r="Q77" s="92" t="s">
        <v>59</v>
      </c>
      <c r="R77" s="84" t="s">
        <v>59</v>
      </c>
      <c r="S77" s="83" t="s">
        <v>59</v>
      </c>
      <c r="T77" s="354"/>
      <c r="U77" s="355"/>
      <c r="V77" s="355"/>
      <c r="W77" s="355"/>
      <c r="X77" s="355"/>
      <c r="Y77" s="355"/>
      <c r="Z77" s="356"/>
    </row>
    <row r="78" spans="1:26" x14ac:dyDescent="0.15">
      <c r="A78" s="48"/>
      <c r="B78" s="49" t="s">
        <v>287</v>
      </c>
      <c r="C78" s="50"/>
      <c r="D78" s="50"/>
      <c r="E78" s="50"/>
      <c r="F78" s="50"/>
      <c r="G78" s="50"/>
      <c r="H78" s="50"/>
      <c r="I78" s="33"/>
      <c r="J78" s="33"/>
      <c r="K78" s="33"/>
      <c r="L78" s="33"/>
      <c r="M78" s="33"/>
      <c r="N78" s="33"/>
      <c r="O78" s="33"/>
      <c r="P78" s="33"/>
      <c r="Q78" s="33"/>
      <c r="R78" s="33"/>
      <c r="S78" s="33"/>
      <c r="T78" s="50"/>
      <c r="U78" s="50"/>
      <c r="V78" s="50"/>
      <c r="W78" s="50"/>
      <c r="X78" s="50"/>
      <c r="Y78" s="50"/>
      <c r="Z78" s="51"/>
    </row>
    <row r="79" spans="1:26" ht="13.5" customHeight="1" x14ac:dyDescent="0.15">
      <c r="A79" s="48"/>
      <c r="B79" s="52"/>
      <c r="C79" s="318" t="s">
        <v>288</v>
      </c>
      <c r="D79" s="319"/>
      <c r="E79" s="319"/>
      <c r="F79" s="319"/>
      <c r="G79" s="319"/>
      <c r="H79" s="320"/>
      <c r="I79" s="315" t="s">
        <v>214</v>
      </c>
      <c r="J79" s="316"/>
      <c r="K79" s="316"/>
      <c r="L79" s="316"/>
      <c r="M79" s="316"/>
      <c r="N79" s="317"/>
      <c r="O79" s="74" t="s">
        <v>59</v>
      </c>
      <c r="P79" s="87"/>
      <c r="Q79" s="75" t="s">
        <v>59</v>
      </c>
      <c r="R79" s="76" t="s">
        <v>59</v>
      </c>
      <c r="S79" s="88"/>
      <c r="T79" s="318"/>
      <c r="U79" s="319"/>
      <c r="V79" s="319"/>
      <c r="W79" s="319"/>
      <c r="X79" s="319"/>
      <c r="Y79" s="319"/>
      <c r="Z79" s="320"/>
    </row>
    <row r="80" spans="1:26" x14ac:dyDescent="0.15">
      <c r="A80" s="48"/>
      <c r="B80" s="54"/>
      <c r="C80" s="354" t="s">
        <v>289</v>
      </c>
      <c r="D80" s="355"/>
      <c r="E80" s="355"/>
      <c r="F80" s="355"/>
      <c r="G80" s="355"/>
      <c r="H80" s="356"/>
      <c r="I80" s="360" t="s">
        <v>245</v>
      </c>
      <c r="J80" s="361"/>
      <c r="K80" s="361"/>
      <c r="L80" s="361"/>
      <c r="M80" s="361"/>
      <c r="N80" s="362"/>
      <c r="O80" s="81" t="s">
        <v>59</v>
      </c>
      <c r="P80" s="82" t="s">
        <v>59</v>
      </c>
      <c r="Q80" s="92" t="s">
        <v>59</v>
      </c>
      <c r="R80" s="84" t="s">
        <v>59</v>
      </c>
      <c r="S80" s="83" t="s">
        <v>59</v>
      </c>
      <c r="T80" s="354"/>
      <c r="U80" s="355"/>
      <c r="V80" s="355"/>
      <c r="W80" s="355"/>
      <c r="X80" s="355"/>
      <c r="Y80" s="355"/>
      <c r="Z80" s="356"/>
    </row>
    <row r="81" spans="1:26" x14ac:dyDescent="0.15">
      <c r="A81" s="48"/>
      <c r="B81" s="49" t="s">
        <v>290</v>
      </c>
      <c r="C81" s="50"/>
      <c r="D81" s="50"/>
      <c r="E81" s="50"/>
      <c r="F81" s="50"/>
      <c r="G81" s="50"/>
      <c r="H81" s="50"/>
      <c r="I81" s="33"/>
      <c r="J81" s="33"/>
      <c r="K81" s="33"/>
      <c r="L81" s="33"/>
      <c r="M81" s="33"/>
      <c r="N81" s="33"/>
      <c r="O81" s="33"/>
      <c r="P81" s="33"/>
      <c r="Q81" s="33"/>
      <c r="R81" s="33"/>
      <c r="S81" s="33"/>
      <c r="T81" s="50"/>
      <c r="U81" s="50"/>
      <c r="V81" s="50"/>
      <c r="W81" s="50"/>
      <c r="X81" s="50"/>
      <c r="Y81" s="50"/>
      <c r="Z81" s="51"/>
    </row>
    <row r="82" spans="1:26" ht="13.5" customHeight="1" x14ac:dyDescent="0.15">
      <c r="A82" s="48"/>
      <c r="B82" s="52"/>
      <c r="C82" s="318" t="s">
        <v>291</v>
      </c>
      <c r="D82" s="319"/>
      <c r="E82" s="319"/>
      <c r="F82" s="319"/>
      <c r="G82" s="319"/>
      <c r="H82" s="320"/>
      <c r="I82" s="315" t="s">
        <v>214</v>
      </c>
      <c r="J82" s="316"/>
      <c r="K82" s="316"/>
      <c r="L82" s="316"/>
      <c r="M82" s="316"/>
      <c r="N82" s="317"/>
      <c r="O82" s="74" t="s">
        <v>59</v>
      </c>
      <c r="P82" s="87"/>
      <c r="Q82" s="75" t="s">
        <v>59</v>
      </c>
      <c r="R82" s="76" t="s">
        <v>59</v>
      </c>
      <c r="S82" s="88"/>
      <c r="T82" s="318"/>
      <c r="U82" s="319"/>
      <c r="V82" s="319"/>
      <c r="W82" s="319"/>
      <c r="X82" s="319"/>
      <c r="Y82" s="319"/>
      <c r="Z82" s="320"/>
    </row>
    <row r="83" spans="1:26" x14ac:dyDescent="0.15">
      <c r="A83" s="48"/>
      <c r="B83" s="54"/>
      <c r="C83" s="354" t="s">
        <v>292</v>
      </c>
      <c r="D83" s="355"/>
      <c r="E83" s="355"/>
      <c r="F83" s="355"/>
      <c r="G83" s="355"/>
      <c r="H83" s="356"/>
      <c r="I83" s="360" t="s">
        <v>245</v>
      </c>
      <c r="J83" s="361"/>
      <c r="K83" s="361"/>
      <c r="L83" s="361"/>
      <c r="M83" s="361"/>
      <c r="N83" s="362"/>
      <c r="O83" s="81" t="s">
        <v>59</v>
      </c>
      <c r="P83" s="82" t="s">
        <v>59</v>
      </c>
      <c r="Q83" s="92" t="s">
        <v>59</v>
      </c>
      <c r="R83" s="84" t="s">
        <v>59</v>
      </c>
      <c r="S83" s="83" t="s">
        <v>59</v>
      </c>
      <c r="T83" s="354"/>
      <c r="U83" s="355"/>
      <c r="V83" s="355"/>
      <c r="W83" s="355"/>
      <c r="X83" s="355"/>
      <c r="Y83" s="355"/>
      <c r="Z83" s="356"/>
    </row>
    <row r="84" spans="1:26" x14ac:dyDescent="0.15">
      <c r="A84" s="48"/>
      <c r="B84" s="49" t="s">
        <v>293</v>
      </c>
      <c r="C84" s="50"/>
      <c r="D84" s="50"/>
      <c r="E84" s="50"/>
      <c r="F84" s="50"/>
      <c r="G84" s="50"/>
      <c r="H84" s="50"/>
      <c r="I84" s="33"/>
      <c r="J84" s="33"/>
      <c r="K84" s="33"/>
      <c r="L84" s="33"/>
      <c r="M84" s="33"/>
      <c r="N84" s="33"/>
      <c r="O84" s="33"/>
      <c r="P84" s="33"/>
      <c r="Q84" s="33"/>
      <c r="R84" s="33"/>
      <c r="S84" s="33"/>
      <c r="T84" s="50"/>
      <c r="U84" s="50"/>
      <c r="V84" s="50"/>
      <c r="W84" s="50"/>
      <c r="X84" s="50"/>
      <c r="Y84" s="50"/>
      <c r="Z84" s="51"/>
    </row>
    <row r="85" spans="1:26" ht="13.5" customHeight="1" x14ac:dyDescent="0.15">
      <c r="A85" s="48"/>
      <c r="B85" s="52"/>
      <c r="C85" s="318" t="s">
        <v>294</v>
      </c>
      <c r="D85" s="319"/>
      <c r="E85" s="319"/>
      <c r="F85" s="319"/>
      <c r="G85" s="319"/>
      <c r="H85" s="320"/>
      <c r="I85" s="315" t="s">
        <v>214</v>
      </c>
      <c r="J85" s="316"/>
      <c r="K85" s="316"/>
      <c r="L85" s="316"/>
      <c r="M85" s="316"/>
      <c r="N85" s="317"/>
      <c r="O85" s="74" t="s">
        <v>59</v>
      </c>
      <c r="P85" s="87"/>
      <c r="Q85" s="75" t="s">
        <v>59</v>
      </c>
      <c r="R85" s="76" t="s">
        <v>59</v>
      </c>
      <c r="S85" s="88"/>
      <c r="T85" s="318"/>
      <c r="U85" s="319"/>
      <c r="V85" s="319"/>
      <c r="W85" s="319"/>
      <c r="X85" s="319"/>
      <c r="Y85" s="319"/>
      <c r="Z85" s="320"/>
    </row>
    <row r="86" spans="1:26" x14ac:dyDescent="0.15">
      <c r="A86" s="53"/>
      <c r="B86" s="54"/>
      <c r="C86" s="354" t="s">
        <v>295</v>
      </c>
      <c r="D86" s="355"/>
      <c r="E86" s="355"/>
      <c r="F86" s="355"/>
      <c r="G86" s="355"/>
      <c r="H86" s="356"/>
      <c r="I86" s="360" t="s">
        <v>245</v>
      </c>
      <c r="J86" s="361"/>
      <c r="K86" s="361"/>
      <c r="L86" s="361"/>
      <c r="M86" s="361"/>
      <c r="N86" s="362"/>
      <c r="O86" s="81" t="s">
        <v>59</v>
      </c>
      <c r="P86" s="82" t="s">
        <v>59</v>
      </c>
      <c r="Q86" s="92" t="s">
        <v>59</v>
      </c>
      <c r="R86" s="84" t="s">
        <v>59</v>
      </c>
      <c r="S86" s="83" t="s">
        <v>59</v>
      </c>
      <c r="T86" s="354"/>
      <c r="U86" s="355"/>
      <c r="V86" s="355"/>
      <c r="W86" s="355"/>
      <c r="X86" s="355"/>
      <c r="Y86" s="355"/>
      <c r="Z86" s="356"/>
    </row>
    <row r="87" spans="1:26" x14ac:dyDescent="0.15">
      <c r="A87" s="43" t="s">
        <v>296</v>
      </c>
      <c r="B87" s="44"/>
      <c r="C87" s="45"/>
      <c r="D87" s="55"/>
      <c r="E87" s="55"/>
      <c r="F87" s="55"/>
      <c r="G87" s="55"/>
      <c r="H87" s="55"/>
      <c r="I87" s="56"/>
      <c r="J87" s="56"/>
      <c r="K87" s="56"/>
      <c r="L87" s="56"/>
      <c r="M87" s="56"/>
      <c r="N87" s="56"/>
      <c r="O87" s="32"/>
      <c r="P87" s="56"/>
      <c r="Q87" s="32"/>
      <c r="R87" s="56"/>
      <c r="S87" s="56"/>
      <c r="T87" s="55"/>
      <c r="U87" s="46"/>
      <c r="V87" s="46"/>
      <c r="W87" s="46"/>
      <c r="X87" s="46"/>
      <c r="Y87" s="46"/>
      <c r="Z87" s="47"/>
    </row>
    <row r="88" spans="1:26" x14ac:dyDescent="0.15">
      <c r="A88" s="48"/>
      <c r="B88" s="312" t="s">
        <v>265</v>
      </c>
      <c r="C88" s="313"/>
      <c r="D88" s="313"/>
      <c r="E88" s="313"/>
      <c r="F88" s="313"/>
      <c r="G88" s="313"/>
      <c r="H88" s="314"/>
      <c r="I88" s="315" t="s">
        <v>214</v>
      </c>
      <c r="J88" s="316"/>
      <c r="K88" s="316"/>
      <c r="L88" s="316"/>
      <c r="M88" s="316"/>
      <c r="N88" s="317"/>
      <c r="O88" s="74" t="s">
        <v>59</v>
      </c>
      <c r="P88" s="87"/>
      <c r="Q88" s="75" t="s">
        <v>59</v>
      </c>
      <c r="R88" s="76" t="s">
        <v>59</v>
      </c>
      <c r="S88" s="88"/>
      <c r="T88" s="318"/>
      <c r="U88" s="319"/>
      <c r="V88" s="319"/>
      <c r="W88" s="319"/>
      <c r="X88" s="319"/>
      <c r="Y88" s="319"/>
      <c r="Z88" s="320"/>
    </row>
    <row r="89" spans="1:26" x14ac:dyDescent="0.15">
      <c r="A89" s="48"/>
      <c r="B89" s="339" t="s">
        <v>298</v>
      </c>
      <c r="C89" s="340"/>
      <c r="D89" s="340"/>
      <c r="E89" s="340"/>
      <c r="F89" s="340"/>
      <c r="G89" s="340"/>
      <c r="H89" s="341"/>
      <c r="I89" s="333" t="s">
        <v>214</v>
      </c>
      <c r="J89" s="334"/>
      <c r="K89" s="334"/>
      <c r="L89" s="334"/>
      <c r="M89" s="334"/>
      <c r="N89" s="335"/>
      <c r="O89" s="77" t="s">
        <v>59</v>
      </c>
      <c r="P89" s="100"/>
      <c r="Q89" s="93" t="s">
        <v>59</v>
      </c>
      <c r="R89" s="80" t="s">
        <v>59</v>
      </c>
      <c r="S89" s="99"/>
      <c r="T89" s="336"/>
      <c r="U89" s="337"/>
      <c r="V89" s="337"/>
      <c r="W89" s="337"/>
      <c r="X89" s="337"/>
      <c r="Y89" s="337"/>
      <c r="Z89" s="338"/>
    </row>
    <row r="90" spans="1:26" x14ac:dyDescent="0.15">
      <c r="A90" s="48"/>
      <c r="B90" s="348" t="s">
        <v>299</v>
      </c>
      <c r="C90" s="349"/>
      <c r="D90" s="349"/>
      <c r="E90" s="349"/>
      <c r="F90" s="349"/>
      <c r="G90" s="349"/>
      <c r="H90" s="350"/>
      <c r="I90" s="360" t="s">
        <v>214</v>
      </c>
      <c r="J90" s="361"/>
      <c r="K90" s="361"/>
      <c r="L90" s="361"/>
      <c r="M90" s="361"/>
      <c r="N90" s="362"/>
      <c r="O90" s="81" t="s">
        <v>59</v>
      </c>
      <c r="P90" s="97"/>
      <c r="Q90" s="92" t="s">
        <v>59</v>
      </c>
      <c r="R90" s="84" t="s">
        <v>59</v>
      </c>
      <c r="S90" s="98"/>
      <c r="T90" s="354"/>
      <c r="U90" s="355"/>
      <c r="V90" s="355"/>
      <c r="W90" s="355"/>
      <c r="X90" s="355"/>
      <c r="Y90" s="355"/>
      <c r="Z90" s="356"/>
    </row>
    <row r="91" spans="1:26" x14ac:dyDescent="0.15">
      <c r="A91" s="48"/>
      <c r="B91" s="49" t="s">
        <v>266</v>
      </c>
      <c r="C91" s="50"/>
      <c r="D91" s="50"/>
      <c r="E91" s="50"/>
      <c r="F91" s="50"/>
      <c r="G91" s="50"/>
      <c r="H91" s="50"/>
      <c r="I91" s="33"/>
      <c r="J91" s="33"/>
      <c r="K91" s="33"/>
      <c r="L91" s="33"/>
      <c r="M91" s="33"/>
      <c r="N91" s="33"/>
      <c r="O91" s="33"/>
      <c r="P91" s="33"/>
      <c r="Q91" s="33"/>
      <c r="R91" s="33"/>
      <c r="S91" s="33"/>
      <c r="T91" s="50"/>
      <c r="U91" s="50"/>
      <c r="V91" s="50"/>
      <c r="W91" s="50"/>
      <c r="X91" s="50"/>
      <c r="Y91" s="50"/>
      <c r="Z91" s="51"/>
    </row>
    <row r="92" spans="1:26" x14ac:dyDescent="0.15">
      <c r="A92" s="53"/>
      <c r="B92" s="54"/>
      <c r="C92" s="330" t="s">
        <v>300</v>
      </c>
      <c r="D92" s="331"/>
      <c r="E92" s="331"/>
      <c r="F92" s="331"/>
      <c r="G92" s="331"/>
      <c r="H92" s="332"/>
      <c r="I92" s="357" t="s">
        <v>209</v>
      </c>
      <c r="J92" s="358"/>
      <c r="K92" s="358" t="s">
        <v>210</v>
      </c>
      <c r="L92" s="358"/>
      <c r="M92" s="358" t="s">
        <v>220</v>
      </c>
      <c r="N92" s="359"/>
      <c r="O92" s="35" t="s">
        <v>59</v>
      </c>
      <c r="P92" s="37" t="s">
        <v>59</v>
      </c>
      <c r="Q92" s="38" t="s">
        <v>59</v>
      </c>
      <c r="R92" s="34" t="s">
        <v>59</v>
      </c>
      <c r="S92" s="38" t="s">
        <v>59</v>
      </c>
      <c r="T92" s="327"/>
      <c r="U92" s="328"/>
      <c r="V92" s="328"/>
      <c r="W92" s="328"/>
      <c r="X92" s="328"/>
      <c r="Y92" s="328"/>
      <c r="Z92" s="329"/>
    </row>
    <row r="97" customFormat="1" x14ac:dyDescent="0.15"/>
    <row r="98" customFormat="1" x14ac:dyDescent="0.15"/>
    <row r="99" customFormat="1" x14ac:dyDescent="0.15"/>
    <row r="100" customFormat="1" x14ac:dyDescent="0.15"/>
    <row r="101" customFormat="1" x14ac:dyDescent="0.15"/>
    <row r="102" customFormat="1" x14ac:dyDescent="0.15"/>
    <row r="103" customFormat="1" x14ac:dyDescent="0.15"/>
    <row r="104" customFormat="1" x14ac:dyDescent="0.15"/>
    <row r="105" customFormat="1" x14ac:dyDescent="0.15"/>
    <row r="106" customFormat="1" x14ac:dyDescent="0.15"/>
    <row r="107" customFormat="1" x14ac:dyDescent="0.15"/>
    <row r="108" customFormat="1" x14ac:dyDescent="0.15"/>
    <row r="109" customFormat="1" x14ac:dyDescent="0.15"/>
    <row r="110" customFormat="1" x14ac:dyDescent="0.15"/>
    <row r="111" customFormat="1" x14ac:dyDescent="0.15"/>
    <row r="112" customFormat="1" x14ac:dyDescent="0.15"/>
    <row r="113" customFormat="1" x14ac:dyDescent="0.15"/>
    <row r="114" customFormat="1" x14ac:dyDescent="0.15"/>
    <row r="115" customFormat="1" x14ac:dyDescent="0.15"/>
    <row r="116" customFormat="1" x14ac:dyDescent="0.15"/>
    <row r="117" customFormat="1" x14ac:dyDescent="0.15"/>
    <row r="118" customFormat="1" x14ac:dyDescent="0.15"/>
    <row r="119" customFormat="1" x14ac:dyDescent="0.15"/>
    <row r="120" customFormat="1" x14ac:dyDescent="0.15"/>
    <row r="121" customFormat="1" x14ac:dyDescent="0.15"/>
    <row r="122" customFormat="1" x14ac:dyDescent="0.15"/>
    <row r="123" customFormat="1" x14ac:dyDescent="0.15"/>
    <row r="124" customFormat="1" x14ac:dyDescent="0.15"/>
    <row r="125" customFormat="1" x14ac:dyDescent="0.15"/>
    <row r="126" customFormat="1" x14ac:dyDescent="0.15"/>
    <row r="127" customFormat="1" x14ac:dyDescent="0.15"/>
    <row r="128" customFormat="1" x14ac:dyDescent="0.15"/>
    <row r="129" customFormat="1" x14ac:dyDescent="0.15"/>
    <row r="130" customFormat="1" x14ac:dyDescent="0.15"/>
    <row r="131" customFormat="1" x14ac:dyDescent="0.15"/>
    <row r="132" customFormat="1" x14ac:dyDescent="0.15"/>
    <row r="133" customFormat="1" x14ac:dyDescent="0.15"/>
    <row r="134" customFormat="1" x14ac:dyDescent="0.15"/>
    <row r="135" customFormat="1" x14ac:dyDescent="0.15"/>
    <row r="136" customFormat="1" x14ac:dyDescent="0.15"/>
    <row r="137" customFormat="1" x14ac:dyDescent="0.15"/>
    <row r="138" customFormat="1" x14ac:dyDescent="0.15"/>
    <row r="139" customFormat="1" x14ac:dyDescent="0.15"/>
    <row r="140" customFormat="1" x14ac:dyDescent="0.15"/>
    <row r="141" customFormat="1" x14ac:dyDescent="0.15"/>
    <row r="142" customFormat="1" x14ac:dyDescent="0.15"/>
    <row r="143" customFormat="1" x14ac:dyDescent="0.15"/>
    <row r="144" customFormat="1" x14ac:dyDescent="0.15"/>
    <row r="145" customFormat="1" x14ac:dyDescent="0.15"/>
    <row r="146" customFormat="1" x14ac:dyDescent="0.15"/>
    <row r="147" customFormat="1" x14ac:dyDescent="0.15"/>
    <row r="148" customFormat="1" x14ac:dyDescent="0.15"/>
    <row r="149" customFormat="1" x14ac:dyDescent="0.15"/>
    <row r="150" customFormat="1" x14ac:dyDescent="0.15"/>
    <row r="151" customFormat="1" x14ac:dyDescent="0.15"/>
    <row r="152" customFormat="1" x14ac:dyDescent="0.15"/>
    <row r="153" customFormat="1" x14ac:dyDescent="0.15"/>
    <row r="154" customFormat="1" x14ac:dyDescent="0.15"/>
    <row r="155" customFormat="1" x14ac:dyDescent="0.15"/>
    <row r="156" customFormat="1" x14ac:dyDescent="0.15"/>
    <row r="157" customFormat="1" x14ac:dyDescent="0.15"/>
    <row r="158" customFormat="1" x14ac:dyDescent="0.15"/>
    <row r="159" customFormat="1" x14ac:dyDescent="0.15"/>
    <row r="160" customFormat="1" x14ac:dyDescent="0.15"/>
    <row r="161" customFormat="1" x14ac:dyDescent="0.15"/>
    <row r="162" customFormat="1" x14ac:dyDescent="0.15"/>
    <row r="163" customFormat="1" x14ac:dyDescent="0.15"/>
    <row r="164" customFormat="1" x14ac:dyDescent="0.15"/>
    <row r="165" customFormat="1" x14ac:dyDescent="0.15"/>
    <row r="166" customFormat="1" x14ac:dyDescent="0.15"/>
    <row r="167" customFormat="1" x14ac:dyDescent="0.15"/>
    <row r="168" customFormat="1" x14ac:dyDescent="0.15"/>
    <row r="169" customFormat="1" x14ac:dyDescent="0.15"/>
    <row r="170" customFormat="1" x14ac:dyDescent="0.15"/>
    <row r="171" customFormat="1" x14ac:dyDescent="0.15"/>
    <row r="172" customFormat="1" x14ac:dyDescent="0.15"/>
    <row r="173" customFormat="1" x14ac:dyDescent="0.15"/>
    <row r="174" customFormat="1" x14ac:dyDescent="0.15"/>
    <row r="175" customFormat="1" x14ac:dyDescent="0.15"/>
    <row r="176" customFormat="1" x14ac:dyDescent="0.15"/>
    <row r="177" customFormat="1" x14ac:dyDescent="0.15"/>
    <row r="178" customFormat="1" x14ac:dyDescent="0.15"/>
    <row r="179" customFormat="1" x14ac:dyDescent="0.15"/>
    <row r="180" customFormat="1" x14ac:dyDescent="0.15"/>
    <row r="181" customFormat="1" x14ac:dyDescent="0.15"/>
    <row r="182" customFormat="1" x14ac:dyDescent="0.15"/>
    <row r="183" customFormat="1" x14ac:dyDescent="0.15"/>
    <row r="184" customFormat="1" x14ac:dyDescent="0.15"/>
    <row r="185" customFormat="1" x14ac:dyDescent="0.15"/>
    <row r="186" customFormat="1" x14ac:dyDescent="0.15"/>
    <row r="187" customFormat="1" x14ac:dyDescent="0.15"/>
    <row r="188" customFormat="1" x14ac:dyDescent="0.15"/>
  </sheetData>
  <mergeCells count="200">
    <mergeCell ref="W2:Y2"/>
    <mergeCell ref="W3:Y3"/>
    <mergeCell ref="A2:V3"/>
    <mergeCell ref="C92:H92"/>
    <mergeCell ref="I92:J92"/>
    <mergeCell ref="K92:L92"/>
    <mergeCell ref="M92:N92"/>
    <mergeCell ref="T92:Z92"/>
    <mergeCell ref="B89:H89"/>
    <mergeCell ref="I89:N89"/>
    <mergeCell ref="T89:Z89"/>
    <mergeCell ref="B90:H90"/>
    <mergeCell ref="I90:N90"/>
    <mergeCell ref="T90:Z90"/>
    <mergeCell ref="C86:H86"/>
    <mergeCell ref="I86:N86"/>
    <mergeCell ref="T86:Z86"/>
    <mergeCell ref="B88:H88"/>
    <mergeCell ref="I88:N88"/>
    <mergeCell ref="T88:Z88"/>
    <mergeCell ref="C83:H83"/>
    <mergeCell ref="I83:N83"/>
    <mergeCell ref="T83:Z83"/>
    <mergeCell ref="C85:H85"/>
    <mergeCell ref="I85:N85"/>
    <mergeCell ref="T85:Z85"/>
    <mergeCell ref="C80:H80"/>
    <mergeCell ref="I80:N80"/>
    <mergeCell ref="T80:Z80"/>
    <mergeCell ref="C82:H82"/>
    <mergeCell ref="I82:N82"/>
    <mergeCell ref="T82:Z82"/>
    <mergeCell ref="C77:H77"/>
    <mergeCell ref="I77:N77"/>
    <mergeCell ref="T77:Z77"/>
    <mergeCell ref="C79:H79"/>
    <mergeCell ref="I79:N79"/>
    <mergeCell ref="T79:Z79"/>
    <mergeCell ref="C74:H74"/>
    <mergeCell ref="I74:N74"/>
    <mergeCell ref="T74:Z74"/>
    <mergeCell ref="C76:H76"/>
    <mergeCell ref="I76:N76"/>
    <mergeCell ref="T76:Z76"/>
    <mergeCell ref="C71:H71"/>
    <mergeCell ref="I71:N71"/>
    <mergeCell ref="T71:Z71"/>
    <mergeCell ref="C73:H73"/>
    <mergeCell ref="I73:N73"/>
    <mergeCell ref="T73:Z73"/>
    <mergeCell ref="C67:H67"/>
    <mergeCell ref="I67:J67"/>
    <mergeCell ref="K67:L67"/>
    <mergeCell ref="M67:N67"/>
    <mergeCell ref="T67:Z67"/>
    <mergeCell ref="C70:H70"/>
    <mergeCell ref="I70:N70"/>
    <mergeCell ref="T70:Z70"/>
    <mergeCell ref="B65:H65"/>
    <mergeCell ref="I65:N65"/>
    <mergeCell ref="T65:Z65"/>
    <mergeCell ref="B61:H61"/>
    <mergeCell ref="I61:N61"/>
    <mergeCell ref="T61:Z61"/>
    <mergeCell ref="C63:H63"/>
    <mergeCell ref="I63:J63"/>
    <mergeCell ref="K63:L63"/>
    <mergeCell ref="M63:N63"/>
    <mergeCell ref="T63:Z63"/>
    <mergeCell ref="B57:H57"/>
    <mergeCell ref="I57:N57"/>
    <mergeCell ref="T57:Z57"/>
    <mergeCell ref="C59:H59"/>
    <mergeCell ref="I59:J59"/>
    <mergeCell ref="K59:L59"/>
    <mergeCell ref="M59:N59"/>
    <mergeCell ref="T59:Z59"/>
    <mergeCell ref="C54:H54"/>
    <mergeCell ref="I54:N54"/>
    <mergeCell ref="T54:Z54"/>
    <mergeCell ref="C55:H55"/>
    <mergeCell ref="I55:N55"/>
    <mergeCell ref="T55:Z55"/>
    <mergeCell ref="C51:H51"/>
    <mergeCell ref="I51:N51"/>
    <mergeCell ref="T51:Z51"/>
    <mergeCell ref="C52:H52"/>
    <mergeCell ref="I52:N52"/>
    <mergeCell ref="T52:Z52"/>
    <mergeCell ref="C49:H49"/>
    <mergeCell ref="I49:N49"/>
    <mergeCell ref="T49:Z49"/>
    <mergeCell ref="C50:H50"/>
    <mergeCell ref="I50:N50"/>
    <mergeCell ref="T50:Z50"/>
    <mergeCell ref="C47:H47"/>
    <mergeCell ref="I47:N47"/>
    <mergeCell ref="T47:Z47"/>
    <mergeCell ref="C48:H48"/>
    <mergeCell ref="I48:N48"/>
    <mergeCell ref="T48:Z48"/>
    <mergeCell ref="C44:H44"/>
    <mergeCell ref="I44:N44"/>
    <mergeCell ref="T44:Z44"/>
    <mergeCell ref="C45:H45"/>
    <mergeCell ref="I45:N45"/>
    <mergeCell ref="T45:Z45"/>
    <mergeCell ref="C41:H41"/>
    <mergeCell ref="I41:N41"/>
    <mergeCell ref="T41:Z41"/>
    <mergeCell ref="C43:H43"/>
    <mergeCell ref="I43:N43"/>
    <mergeCell ref="T43:Z43"/>
    <mergeCell ref="C37:H37"/>
    <mergeCell ref="I37:N37"/>
    <mergeCell ref="T37:Z37"/>
    <mergeCell ref="C39:H39"/>
    <mergeCell ref="I39:N39"/>
    <mergeCell ref="T39:Z39"/>
    <mergeCell ref="C33:H33"/>
    <mergeCell ref="I33:K33"/>
    <mergeCell ref="L33:N33"/>
    <mergeCell ref="T33:Z33"/>
    <mergeCell ref="B35:H35"/>
    <mergeCell ref="I35:N35"/>
    <mergeCell ref="T35:Z35"/>
    <mergeCell ref="B29:H29"/>
    <mergeCell ref="I29:N29"/>
    <mergeCell ref="T29:Z29"/>
    <mergeCell ref="C31:H31"/>
    <mergeCell ref="I31:N31"/>
    <mergeCell ref="T31:Z31"/>
    <mergeCell ref="C26:H26"/>
    <mergeCell ref="I26:J26"/>
    <mergeCell ref="K26:L26"/>
    <mergeCell ref="M26:N26"/>
    <mergeCell ref="T26:Z26"/>
    <mergeCell ref="C27:H27"/>
    <mergeCell ref="I27:J27"/>
    <mergeCell ref="K27:L27"/>
    <mergeCell ref="M27:N27"/>
    <mergeCell ref="T27:Z27"/>
    <mergeCell ref="B23:H23"/>
    <mergeCell ref="I23:N23"/>
    <mergeCell ref="T23:Z23"/>
    <mergeCell ref="C25:H25"/>
    <mergeCell ref="I25:J25"/>
    <mergeCell ref="K25:L25"/>
    <mergeCell ref="M25:N25"/>
    <mergeCell ref="T25:Z25"/>
    <mergeCell ref="C20:H20"/>
    <mergeCell ref="I20:J20"/>
    <mergeCell ref="K20:L20"/>
    <mergeCell ref="M20:N20"/>
    <mergeCell ref="T20:Z20"/>
    <mergeCell ref="C21:H21"/>
    <mergeCell ref="I21:J21"/>
    <mergeCell ref="K21:L21"/>
    <mergeCell ref="M21:N21"/>
    <mergeCell ref="T21:Z21"/>
    <mergeCell ref="C18:H18"/>
    <mergeCell ref="I18:J18"/>
    <mergeCell ref="K18:L18"/>
    <mergeCell ref="M18:N18"/>
    <mergeCell ref="T18:Z18"/>
    <mergeCell ref="C19:H19"/>
    <mergeCell ref="I19:J19"/>
    <mergeCell ref="K19:L19"/>
    <mergeCell ref="M19:N19"/>
    <mergeCell ref="T19:Z19"/>
    <mergeCell ref="C16:H16"/>
    <mergeCell ref="I16:J16"/>
    <mergeCell ref="K16:L16"/>
    <mergeCell ref="M16:N16"/>
    <mergeCell ref="T16:Z16"/>
    <mergeCell ref="C17:H17"/>
    <mergeCell ref="I17:J17"/>
    <mergeCell ref="K17:L17"/>
    <mergeCell ref="M17:N17"/>
    <mergeCell ref="T17:Z17"/>
    <mergeCell ref="C12:H12"/>
    <mergeCell ref="I12:N12"/>
    <mergeCell ref="T12:Z12"/>
    <mergeCell ref="B14:H14"/>
    <mergeCell ref="I14:N14"/>
    <mergeCell ref="T14:Z14"/>
    <mergeCell ref="I10:N10"/>
    <mergeCell ref="T10:Z10"/>
    <mergeCell ref="B10:H10"/>
    <mergeCell ref="A7:H7"/>
    <mergeCell ref="I7:N7"/>
    <mergeCell ref="T7:Z7"/>
    <mergeCell ref="B9:H9"/>
    <mergeCell ref="I9:N9"/>
    <mergeCell ref="T9:Z9"/>
    <mergeCell ref="A5:H6"/>
    <mergeCell ref="I5:N6"/>
    <mergeCell ref="O5:Q5"/>
    <mergeCell ref="R5:S5"/>
    <mergeCell ref="T5:Z6"/>
  </mergeCells>
  <phoneticPr fontId="1"/>
  <dataValidations count="6">
    <dataValidation type="list" allowBlank="1" showInputMessage="1" showErrorMessage="1" sqref="L33:N33" xr:uid="{00000000-0002-0000-0200-000000000000}">
      <formula1>"□TIFF形式,■TIFF形式"</formula1>
    </dataValidation>
    <dataValidation type="list" allowBlank="1" showInputMessage="1" showErrorMessage="1" sqref="I33:K33" xr:uid="{00000000-0002-0000-0200-000001000000}">
      <formula1>"□JPEG形式,■JPEG形式"</formula1>
    </dataValidation>
    <dataValidation type="list" allowBlank="1" showInputMessage="1" showErrorMessage="1" sqref="M16:N21 M25:N27 M59:N59 M63:N63 M67:N67 M92:N92" xr:uid="{00000000-0002-0000-0200-000002000000}">
      <formula1>"□その他,■その他"</formula1>
    </dataValidation>
    <dataValidation type="list" allowBlank="1" showInputMessage="1" showErrorMessage="1" sqref="K16:L21 K25:L27 K59:L59 K63:L63 K67:L67 K92:L92" xr:uid="{00000000-0002-0000-0200-000003000000}">
      <formula1>"□Excel,■Excel"</formula1>
    </dataValidation>
    <dataValidation type="list" allowBlank="1" showInputMessage="1" showErrorMessage="1" sqref="I16:J21 I25:J27 I59:J59 I63:J63 I67:J67 I92:J92" xr:uid="{00000000-0002-0000-0200-000004000000}">
      <formula1>"□Word,■Word"</formula1>
    </dataValidation>
    <dataValidation type="list" allowBlank="1" showInputMessage="1" showErrorMessage="1" sqref="R7 Q14:R14 O54:O55 S10 O12:Q12 P10 Q9:R10 O14 O16:S21 Q23:R23 O23 O25:S27 Q29:R29 O29 Q31:R31 O31 O33 Q33:R33 O35 Q37:R37 O37 Q35:R35 S86 P86 O51:O52 O61 Q54:R55 O50:S50 Q43:R45 O43:O45 Q51:R52 O39:S39 P55 S55 Q57:R57 O59:S59 O57 Q61:R61 O63:S63 O7 O9:O10 O65 Q65:R65 Q88:R90 O70:O71 O67:S67 Q73:R74 S71 O76:O77 S74 Q79:R80 S77 O82:O83 S80 Q85:R86 S83 O88:O90 O92:S92 Q70:R71 P71 O73:O74 P74 Q76:R77 P77 O79:O80 P80 Q82:R83 P83 O85:O86 O47 Q47:R47 O48:S48 Q49:R49 O49 O41:S41 Z2:Z3 Y4" xr:uid="{00000000-0002-0000-0200-000005000000}">
      <formula1>"□,■"</formula1>
    </dataValidation>
  </dataValidations>
  <pageMargins left="0.78740157480314965" right="0.39370078740157483" top="0.39370078740157483" bottom="0.39370078740157483" header="0.31496062992125984" footer="0.31496062992125984"/>
  <pageSetup paperSize="9" orientation="portrait" r:id="rId1"/>
  <rowBreaks count="1" manualBreakCount="1">
    <brk id="5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21"/>
  <sheetViews>
    <sheetView zoomScaleNormal="100" zoomScaleSheetLayoutView="100" workbookViewId="0">
      <pane ySplit="6" topLeftCell="A7" activePane="bottomLeft" state="frozen"/>
      <selection activeCell="W2" sqref="W2:Y2"/>
      <selection pane="bottomLeft" activeCell="Z1" sqref="Z1"/>
    </sheetView>
  </sheetViews>
  <sheetFormatPr defaultRowHeight="13.5" x14ac:dyDescent="0.15"/>
  <cols>
    <col min="1" max="2" width="2.125" customWidth="1"/>
    <col min="3" max="30" width="3.625" customWidth="1"/>
  </cols>
  <sheetData>
    <row r="1" spans="1:26" ht="20.100000000000001" customHeight="1" x14ac:dyDescent="0.15">
      <c r="A1" s="118" t="s">
        <v>464</v>
      </c>
      <c r="B1" s="118"/>
      <c r="C1" s="118"/>
      <c r="D1" s="118"/>
      <c r="E1" s="118"/>
      <c r="F1" s="118"/>
      <c r="G1" s="118"/>
      <c r="H1" s="118"/>
      <c r="I1" s="118"/>
      <c r="J1" s="118"/>
      <c r="K1" s="118"/>
      <c r="L1" s="118"/>
      <c r="M1" s="118"/>
      <c r="N1" s="118"/>
      <c r="O1" s="118"/>
      <c r="P1" s="118"/>
      <c r="Q1" s="118"/>
      <c r="R1" s="118"/>
      <c r="S1" s="118"/>
      <c r="T1" s="118"/>
      <c r="U1" s="118"/>
      <c r="V1" s="118"/>
    </row>
    <row r="2" spans="1:26" ht="39.950000000000003" customHeight="1" x14ac:dyDescent="0.15">
      <c r="A2" s="363" t="s">
        <v>465</v>
      </c>
      <c r="B2" s="364"/>
      <c r="C2" s="364"/>
      <c r="D2" s="364"/>
      <c r="E2" s="364"/>
      <c r="F2" s="364"/>
      <c r="G2" s="364"/>
      <c r="H2" s="364"/>
      <c r="I2" s="364"/>
      <c r="J2" s="364"/>
      <c r="K2" s="364"/>
      <c r="L2" s="364"/>
      <c r="M2" s="364"/>
      <c r="N2" s="364"/>
      <c r="O2" s="364"/>
      <c r="P2" s="364"/>
      <c r="Q2" s="364"/>
      <c r="R2" s="364"/>
      <c r="S2" s="364"/>
      <c r="T2" s="364"/>
      <c r="U2" s="364"/>
      <c r="V2" s="365"/>
      <c r="W2" s="240" t="s">
        <v>199</v>
      </c>
      <c r="X2" s="240"/>
      <c r="Y2" s="240"/>
      <c r="Z2" s="24" t="s">
        <v>59</v>
      </c>
    </row>
    <row r="3" spans="1:26" ht="39.950000000000003" customHeight="1" x14ac:dyDescent="0.15">
      <c r="A3" s="366"/>
      <c r="B3" s="367"/>
      <c r="C3" s="367"/>
      <c r="D3" s="367"/>
      <c r="E3" s="367"/>
      <c r="F3" s="367"/>
      <c r="G3" s="367"/>
      <c r="H3" s="367"/>
      <c r="I3" s="367"/>
      <c r="J3" s="367"/>
      <c r="K3" s="367"/>
      <c r="L3" s="367"/>
      <c r="M3" s="367"/>
      <c r="N3" s="367"/>
      <c r="O3" s="367"/>
      <c r="P3" s="367"/>
      <c r="Q3" s="367"/>
      <c r="R3" s="367"/>
      <c r="S3" s="367"/>
      <c r="T3" s="367"/>
      <c r="U3" s="367"/>
      <c r="V3" s="368"/>
      <c r="W3" s="240" t="s">
        <v>193</v>
      </c>
      <c r="X3" s="240"/>
      <c r="Y3" s="240"/>
      <c r="Z3" s="24" t="s">
        <v>59</v>
      </c>
    </row>
    <row r="4" spans="1:26" ht="5.0999999999999996" customHeight="1" x14ac:dyDescent="0.15">
      <c r="C4" s="94"/>
      <c r="D4" s="94"/>
      <c r="E4" s="94"/>
      <c r="F4" s="94"/>
      <c r="G4" s="94"/>
      <c r="H4" s="94"/>
      <c r="I4" s="94"/>
      <c r="J4" s="94"/>
      <c r="K4" s="94"/>
      <c r="L4" s="94"/>
      <c r="M4" s="94"/>
      <c r="N4" s="94"/>
      <c r="O4" s="94"/>
      <c r="P4" s="94"/>
      <c r="Q4" s="94"/>
      <c r="R4" s="94"/>
      <c r="S4" s="94"/>
      <c r="T4" s="94"/>
      <c r="U4" s="94"/>
      <c r="V4" s="27"/>
      <c r="W4" s="18"/>
      <c r="X4" s="18"/>
      <c r="Y4" s="18"/>
    </row>
    <row r="5" spans="1:26" ht="13.5" customHeight="1" x14ac:dyDescent="0.15">
      <c r="A5" s="240" t="s">
        <v>201</v>
      </c>
      <c r="B5" s="240"/>
      <c r="C5" s="240"/>
      <c r="D5" s="240"/>
      <c r="E5" s="240"/>
      <c r="F5" s="240"/>
      <c r="G5" s="240"/>
      <c r="H5" s="240"/>
      <c r="I5" s="240" t="s">
        <v>66</v>
      </c>
      <c r="J5" s="240"/>
      <c r="K5" s="240"/>
      <c r="L5" s="240"/>
      <c r="M5" s="240"/>
      <c r="N5" s="240"/>
      <c r="O5" s="240" t="s">
        <v>202</v>
      </c>
      <c r="P5" s="240"/>
      <c r="Q5" s="240"/>
      <c r="R5" s="240" t="s">
        <v>218</v>
      </c>
      <c r="S5" s="240"/>
      <c r="T5" s="240" t="s">
        <v>272</v>
      </c>
      <c r="U5" s="240"/>
      <c r="V5" s="240"/>
      <c r="W5" s="240"/>
      <c r="X5" s="240"/>
      <c r="Y5" s="240"/>
      <c r="Z5" s="240"/>
    </row>
    <row r="6" spans="1:26" x14ac:dyDescent="0.15">
      <c r="A6" s="240"/>
      <c r="B6" s="240"/>
      <c r="C6" s="240"/>
      <c r="D6" s="240"/>
      <c r="E6" s="240"/>
      <c r="F6" s="240"/>
      <c r="G6" s="240"/>
      <c r="H6" s="240"/>
      <c r="I6" s="240"/>
      <c r="J6" s="240"/>
      <c r="K6" s="240"/>
      <c r="L6" s="240"/>
      <c r="M6" s="240"/>
      <c r="N6" s="240"/>
      <c r="O6" s="39" t="s">
        <v>211</v>
      </c>
      <c r="P6" s="40" t="s">
        <v>212</v>
      </c>
      <c r="Q6" s="41" t="s">
        <v>213</v>
      </c>
      <c r="R6" s="42" t="s">
        <v>211</v>
      </c>
      <c r="S6" s="41" t="s">
        <v>212</v>
      </c>
      <c r="T6" s="240"/>
      <c r="U6" s="240"/>
      <c r="V6" s="240"/>
      <c r="W6" s="240"/>
      <c r="X6" s="240"/>
      <c r="Y6" s="240"/>
      <c r="Z6" s="240"/>
    </row>
    <row r="7" spans="1:26" x14ac:dyDescent="0.15">
      <c r="A7" s="305" t="s">
        <v>203</v>
      </c>
      <c r="B7" s="306"/>
      <c r="C7" s="306"/>
      <c r="D7" s="306"/>
      <c r="E7" s="306"/>
      <c r="F7" s="306"/>
      <c r="G7" s="306"/>
      <c r="H7" s="307"/>
      <c r="I7" s="308" t="s">
        <v>214</v>
      </c>
      <c r="J7" s="309"/>
      <c r="K7" s="309"/>
      <c r="L7" s="309"/>
      <c r="M7" s="309"/>
      <c r="N7" s="310"/>
      <c r="O7" s="34" t="s">
        <v>59</v>
      </c>
      <c r="P7" s="85"/>
      <c r="Q7" s="86"/>
      <c r="R7" s="34" t="s">
        <v>59</v>
      </c>
      <c r="S7" s="86"/>
      <c r="T7" s="311"/>
      <c r="U7" s="306"/>
      <c r="V7" s="306"/>
      <c r="W7" s="306"/>
      <c r="X7" s="306"/>
      <c r="Y7" s="306"/>
      <c r="Z7" s="307"/>
    </row>
    <row r="8" spans="1:26" x14ac:dyDescent="0.15">
      <c r="A8" s="43" t="s">
        <v>222</v>
      </c>
      <c r="B8" s="44"/>
      <c r="C8" s="45"/>
      <c r="D8" s="55"/>
      <c r="E8" s="55"/>
      <c r="F8" s="55"/>
      <c r="G8" s="55"/>
      <c r="H8" s="55"/>
      <c r="I8" s="56"/>
      <c r="J8" s="56"/>
      <c r="K8" s="56"/>
      <c r="L8" s="56"/>
      <c r="M8" s="56"/>
      <c r="N8" s="56"/>
      <c r="O8" s="32"/>
      <c r="P8" s="56"/>
      <c r="Q8" s="32"/>
      <c r="R8" s="56"/>
      <c r="S8" s="56"/>
      <c r="T8" s="55"/>
      <c r="U8" s="46"/>
      <c r="V8" s="46"/>
      <c r="W8" s="46"/>
      <c r="X8" s="46"/>
      <c r="Y8" s="46"/>
      <c r="Z8" s="47"/>
    </row>
    <row r="9" spans="1:26" x14ac:dyDescent="0.15">
      <c r="A9" s="48"/>
      <c r="B9" s="312" t="s">
        <v>204</v>
      </c>
      <c r="C9" s="313"/>
      <c r="D9" s="313"/>
      <c r="E9" s="313"/>
      <c r="F9" s="313"/>
      <c r="G9" s="313"/>
      <c r="H9" s="314"/>
      <c r="I9" s="315" t="s">
        <v>214</v>
      </c>
      <c r="J9" s="316"/>
      <c r="K9" s="316"/>
      <c r="L9" s="316"/>
      <c r="M9" s="316"/>
      <c r="N9" s="317"/>
      <c r="O9" s="74" t="s">
        <v>59</v>
      </c>
      <c r="P9" s="87"/>
      <c r="Q9" s="75" t="s">
        <v>59</v>
      </c>
      <c r="R9" s="76" t="s">
        <v>59</v>
      </c>
      <c r="S9" s="88"/>
      <c r="T9" s="318"/>
      <c r="U9" s="319"/>
      <c r="V9" s="319"/>
      <c r="W9" s="319"/>
      <c r="X9" s="319"/>
      <c r="Y9" s="319"/>
      <c r="Z9" s="320"/>
    </row>
    <row r="10" spans="1:26" ht="13.5" customHeight="1" x14ac:dyDescent="0.15">
      <c r="A10" s="48"/>
      <c r="B10" s="339" t="s">
        <v>330</v>
      </c>
      <c r="C10" s="340"/>
      <c r="D10" s="340"/>
      <c r="E10" s="340"/>
      <c r="F10" s="340"/>
      <c r="G10" s="340"/>
      <c r="H10" s="341"/>
      <c r="I10" s="333" t="s">
        <v>245</v>
      </c>
      <c r="J10" s="334"/>
      <c r="K10" s="334"/>
      <c r="L10" s="334"/>
      <c r="M10" s="334"/>
      <c r="N10" s="335"/>
      <c r="O10" s="77" t="s">
        <v>59</v>
      </c>
      <c r="P10" s="78" t="s">
        <v>59</v>
      </c>
      <c r="Q10" s="79" t="s">
        <v>59</v>
      </c>
      <c r="R10" s="80" t="s">
        <v>59</v>
      </c>
      <c r="S10" s="79" t="s">
        <v>59</v>
      </c>
      <c r="T10" s="336"/>
      <c r="U10" s="337"/>
      <c r="V10" s="337"/>
      <c r="W10" s="337"/>
      <c r="X10" s="337"/>
      <c r="Y10" s="337"/>
      <c r="Z10" s="338"/>
    </row>
    <row r="11" spans="1:26" ht="13.5" customHeight="1" x14ac:dyDescent="0.15">
      <c r="A11" s="48"/>
      <c r="B11" s="339" t="s">
        <v>205</v>
      </c>
      <c r="C11" s="340"/>
      <c r="D11" s="340"/>
      <c r="E11" s="340"/>
      <c r="F11" s="340"/>
      <c r="G11" s="340"/>
      <c r="H11" s="341"/>
      <c r="I11" s="333" t="s">
        <v>215</v>
      </c>
      <c r="J11" s="334"/>
      <c r="K11" s="334"/>
      <c r="L11" s="334"/>
      <c r="M11" s="334"/>
      <c r="N11" s="335"/>
      <c r="O11" s="77" t="s">
        <v>59</v>
      </c>
      <c r="P11" s="78" t="s">
        <v>59</v>
      </c>
      <c r="Q11" s="79" t="s">
        <v>59</v>
      </c>
      <c r="R11" s="80" t="s">
        <v>59</v>
      </c>
      <c r="S11" s="79" t="s">
        <v>59</v>
      </c>
      <c r="T11" s="336"/>
      <c r="U11" s="337"/>
      <c r="V11" s="337"/>
      <c r="W11" s="337"/>
      <c r="X11" s="337"/>
      <c r="Y11" s="337"/>
      <c r="Z11" s="338"/>
    </row>
    <row r="12" spans="1:26" x14ac:dyDescent="0.15">
      <c r="A12" s="48"/>
      <c r="B12" s="49" t="s">
        <v>323</v>
      </c>
      <c r="C12" s="50"/>
      <c r="D12" s="50"/>
      <c r="E12" s="50"/>
      <c r="F12" s="50"/>
      <c r="G12" s="50"/>
      <c r="H12" s="50"/>
      <c r="I12" s="33"/>
      <c r="J12" s="33"/>
      <c r="K12" s="33"/>
      <c r="L12" s="33"/>
      <c r="M12" s="33"/>
      <c r="N12" s="33"/>
      <c r="O12" s="33"/>
      <c r="P12" s="33"/>
      <c r="Q12" s="33"/>
      <c r="R12" s="33"/>
      <c r="S12" s="33"/>
      <c r="T12" s="50"/>
      <c r="U12" s="50"/>
      <c r="V12" s="50"/>
      <c r="W12" s="50"/>
      <c r="X12" s="50"/>
      <c r="Y12" s="50"/>
      <c r="Z12" s="51"/>
    </row>
    <row r="13" spans="1:26" x14ac:dyDescent="0.15">
      <c r="A13" s="48"/>
      <c r="B13" s="52"/>
      <c r="C13" s="312" t="s">
        <v>331</v>
      </c>
      <c r="D13" s="313"/>
      <c r="E13" s="313"/>
      <c r="F13" s="313"/>
      <c r="G13" s="313"/>
      <c r="H13" s="314"/>
      <c r="I13" s="315" t="s">
        <v>245</v>
      </c>
      <c r="J13" s="316"/>
      <c r="K13" s="316"/>
      <c r="L13" s="316"/>
      <c r="M13" s="316"/>
      <c r="N13" s="317"/>
      <c r="O13" s="74" t="s">
        <v>59</v>
      </c>
      <c r="P13" s="87"/>
      <c r="Q13" s="91" t="s">
        <v>59</v>
      </c>
      <c r="R13" s="105"/>
      <c r="S13" s="88"/>
      <c r="T13" s="318"/>
      <c r="U13" s="319"/>
      <c r="V13" s="319"/>
      <c r="W13" s="319"/>
      <c r="X13" s="319"/>
      <c r="Y13" s="319"/>
      <c r="Z13" s="320"/>
    </row>
    <row r="14" spans="1:26" x14ac:dyDescent="0.15">
      <c r="A14" s="48"/>
      <c r="B14" s="52"/>
      <c r="C14" s="348" t="s">
        <v>216</v>
      </c>
      <c r="D14" s="349"/>
      <c r="E14" s="349"/>
      <c r="F14" s="349"/>
      <c r="G14" s="349"/>
      <c r="H14" s="350"/>
      <c r="I14" s="360" t="s">
        <v>217</v>
      </c>
      <c r="J14" s="361"/>
      <c r="K14" s="361"/>
      <c r="L14" s="361"/>
      <c r="M14" s="361"/>
      <c r="N14" s="362"/>
      <c r="O14" s="81" t="s">
        <v>59</v>
      </c>
      <c r="P14" s="97"/>
      <c r="Q14" s="83" t="s">
        <v>59</v>
      </c>
      <c r="R14" s="106"/>
      <c r="S14" s="98"/>
      <c r="T14" s="354"/>
      <c r="U14" s="355"/>
      <c r="V14" s="355"/>
      <c r="W14" s="355"/>
      <c r="X14" s="355"/>
      <c r="Y14" s="355"/>
      <c r="Z14" s="356"/>
    </row>
    <row r="15" spans="1:26" x14ac:dyDescent="0.15">
      <c r="A15" s="43" t="s">
        <v>322</v>
      </c>
      <c r="B15" s="44"/>
      <c r="C15" s="45"/>
      <c r="D15" s="55"/>
      <c r="E15" s="55"/>
      <c r="F15" s="55"/>
      <c r="G15" s="55"/>
      <c r="H15" s="55"/>
      <c r="I15" s="56"/>
      <c r="J15" s="56"/>
      <c r="K15" s="56"/>
      <c r="L15" s="56"/>
      <c r="M15" s="56"/>
      <c r="N15" s="56"/>
      <c r="O15" s="56"/>
      <c r="P15" s="56"/>
      <c r="Q15" s="32"/>
      <c r="R15" s="56"/>
      <c r="S15" s="56"/>
      <c r="T15" s="55"/>
      <c r="U15" s="46"/>
      <c r="V15" s="46"/>
      <c r="W15" s="46"/>
      <c r="X15" s="46"/>
      <c r="Y15" s="46"/>
      <c r="Z15" s="47"/>
    </row>
    <row r="16" spans="1:26" x14ac:dyDescent="0.15">
      <c r="A16" s="48"/>
      <c r="B16" s="312" t="s">
        <v>325</v>
      </c>
      <c r="C16" s="313"/>
      <c r="D16" s="313"/>
      <c r="E16" s="313"/>
      <c r="F16" s="313"/>
      <c r="G16" s="313"/>
      <c r="H16" s="314"/>
      <c r="I16" s="315" t="s">
        <v>214</v>
      </c>
      <c r="J16" s="316"/>
      <c r="K16" s="316"/>
      <c r="L16" s="316"/>
      <c r="M16" s="316"/>
      <c r="N16" s="317"/>
      <c r="O16" s="74" t="s">
        <v>59</v>
      </c>
      <c r="P16" s="87"/>
      <c r="Q16" s="75" t="s">
        <v>59</v>
      </c>
      <c r="R16" s="76" t="s">
        <v>59</v>
      </c>
      <c r="S16" s="88"/>
      <c r="T16" s="318"/>
      <c r="U16" s="319"/>
      <c r="V16" s="319"/>
      <c r="W16" s="319"/>
      <c r="X16" s="319"/>
      <c r="Y16" s="319"/>
      <c r="Z16" s="320"/>
    </row>
    <row r="17" spans="1:26" x14ac:dyDescent="0.15">
      <c r="A17" s="48"/>
      <c r="B17" s="339" t="s">
        <v>328</v>
      </c>
      <c r="C17" s="340"/>
      <c r="D17" s="340"/>
      <c r="E17" s="340"/>
      <c r="F17" s="340"/>
      <c r="G17" s="340"/>
      <c r="H17" s="341"/>
      <c r="I17" s="333" t="s">
        <v>245</v>
      </c>
      <c r="J17" s="334"/>
      <c r="K17" s="334"/>
      <c r="L17" s="334"/>
      <c r="M17" s="334"/>
      <c r="N17" s="335"/>
      <c r="O17" s="77" t="s">
        <v>59</v>
      </c>
      <c r="P17" s="78" t="s">
        <v>59</v>
      </c>
      <c r="Q17" s="79" t="s">
        <v>59</v>
      </c>
      <c r="R17" s="80" t="s">
        <v>59</v>
      </c>
      <c r="S17" s="79" t="s">
        <v>59</v>
      </c>
      <c r="T17" s="336"/>
      <c r="U17" s="337"/>
      <c r="V17" s="337"/>
      <c r="W17" s="337"/>
      <c r="X17" s="337"/>
      <c r="Y17" s="337"/>
      <c r="Z17" s="338"/>
    </row>
    <row r="18" spans="1:26" x14ac:dyDescent="0.15">
      <c r="A18" s="48"/>
      <c r="B18" s="348" t="s">
        <v>329</v>
      </c>
      <c r="C18" s="349"/>
      <c r="D18" s="349"/>
      <c r="E18" s="349"/>
      <c r="F18" s="349"/>
      <c r="G18" s="349"/>
      <c r="H18" s="350"/>
      <c r="I18" s="360" t="s">
        <v>245</v>
      </c>
      <c r="J18" s="361"/>
      <c r="K18" s="361"/>
      <c r="L18" s="361"/>
      <c r="M18" s="361"/>
      <c r="N18" s="362"/>
      <c r="O18" s="77" t="s">
        <v>59</v>
      </c>
      <c r="P18" s="78" t="s">
        <v>59</v>
      </c>
      <c r="Q18" s="79" t="s">
        <v>59</v>
      </c>
      <c r="R18" s="80" t="s">
        <v>59</v>
      </c>
      <c r="S18" s="79" t="s">
        <v>59</v>
      </c>
      <c r="T18" s="354"/>
      <c r="U18" s="355"/>
      <c r="V18" s="355"/>
      <c r="W18" s="355"/>
      <c r="X18" s="355"/>
      <c r="Y18" s="355"/>
      <c r="Z18" s="356"/>
    </row>
    <row r="19" spans="1:26" x14ac:dyDescent="0.15">
      <c r="A19" s="48"/>
      <c r="B19" s="49" t="s">
        <v>324</v>
      </c>
      <c r="C19" s="50"/>
      <c r="D19" s="50"/>
      <c r="E19" s="50"/>
      <c r="F19" s="50"/>
      <c r="G19" s="50"/>
      <c r="H19" s="50"/>
      <c r="I19" s="33"/>
      <c r="J19" s="33"/>
      <c r="K19" s="33"/>
      <c r="L19" s="33"/>
      <c r="M19" s="33"/>
      <c r="N19" s="33"/>
      <c r="O19" s="33"/>
      <c r="P19" s="33"/>
      <c r="Q19" s="33"/>
      <c r="R19" s="33"/>
      <c r="S19" s="33"/>
      <c r="T19" s="50"/>
      <c r="U19" s="50"/>
      <c r="V19" s="50"/>
      <c r="W19" s="50"/>
      <c r="X19" s="50"/>
      <c r="Y19" s="50"/>
      <c r="Z19" s="51"/>
    </row>
    <row r="20" spans="1:26" x14ac:dyDescent="0.15">
      <c r="A20" s="48"/>
      <c r="B20" s="52"/>
      <c r="C20" s="336" t="s">
        <v>326</v>
      </c>
      <c r="D20" s="337"/>
      <c r="E20" s="337"/>
      <c r="F20" s="337"/>
      <c r="G20" s="337"/>
      <c r="H20" s="338"/>
      <c r="I20" s="345" t="s">
        <v>209</v>
      </c>
      <c r="J20" s="346"/>
      <c r="K20" s="346" t="s">
        <v>210</v>
      </c>
      <c r="L20" s="346"/>
      <c r="M20" s="346" t="s">
        <v>220</v>
      </c>
      <c r="N20" s="347"/>
      <c r="O20" s="74" t="s">
        <v>59</v>
      </c>
      <c r="P20" s="87"/>
      <c r="Q20" s="91" t="s">
        <v>59</v>
      </c>
      <c r="R20" s="105"/>
      <c r="S20" s="88"/>
      <c r="T20" s="336"/>
      <c r="U20" s="337"/>
      <c r="V20" s="337"/>
      <c r="W20" s="337"/>
      <c r="X20" s="337"/>
      <c r="Y20" s="337"/>
      <c r="Z20" s="338"/>
    </row>
    <row r="21" spans="1:26" x14ac:dyDescent="0.15">
      <c r="A21" s="53"/>
      <c r="B21" s="54"/>
      <c r="C21" s="354" t="s">
        <v>327</v>
      </c>
      <c r="D21" s="355"/>
      <c r="E21" s="355"/>
      <c r="F21" s="355"/>
      <c r="G21" s="355"/>
      <c r="H21" s="356"/>
      <c r="I21" s="351" t="s">
        <v>209</v>
      </c>
      <c r="J21" s="352"/>
      <c r="K21" s="352" t="s">
        <v>210</v>
      </c>
      <c r="L21" s="352"/>
      <c r="M21" s="352" t="s">
        <v>220</v>
      </c>
      <c r="N21" s="353"/>
      <c r="O21" s="81" t="s">
        <v>59</v>
      </c>
      <c r="P21" s="97"/>
      <c r="Q21" s="83" t="s">
        <v>59</v>
      </c>
      <c r="R21" s="106"/>
      <c r="S21" s="98"/>
      <c r="T21" s="354"/>
      <c r="U21" s="355"/>
      <c r="V21" s="355"/>
      <c r="W21" s="355"/>
      <c r="X21" s="355"/>
      <c r="Y21" s="355"/>
      <c r="Z21" s="356"/>
    </row>
    <row r="22" spans="1:26" x14ac:dyDescent="0.15">
      <c r="A22" s="43" t="s">
        <v>223</v>
      </c>
      <c r="B22" s="44"/>
      <c r="C22" s="45"/>
      <c r="D22" s="55"/>
      <c r="E22" s="55"/>
      <c r="F22" s="55"/>
      <c r="G22" s="55"/>
      <c r="H22" s="55"/>
      <c r="I22" s="56"/>
      <c r="J22" s="56"/>
      <c r="K22" s="56"/>
      <c r="L22" s="56"/>
      <c r="M22" s="56"/>
      <c r="N22" s="56"/>
      <c r="O22" s="56"/>
      <c r="P22" s="56"/>
      <c r="Q22" s="32"/>
      <c r="R22" s="56"/>
      <c r="S22" s="56"/>
      <c r="T22" s="55"/>
      <c r="U22" s="46"/>
      <c r="V22" s="46"/>
      <c r="W22" s="46"/>
      <c r="X22" s="46"/>
      <c r="Y22" s="46"/>
      <c r="Z22" s="47"/>
    </row>
    <row r="23" spans="1:26" x14ac:dyDescent="0.15">
      <c r="A23" s="48"/>
      <c r="B23" s="318" t="s">
        <v>224</v>
      </c>
      <c r="C23" s="319"/>
      <c r="D23" s="319"/>
      <c r="E23" s="319"/>
      <c r="F23" s="319"/>
      <c r="G23" s="319"/>
      <c r="H23" s="320"/>
      <c r="I23" s="315" t="s">
        <v>214</v>
      </c>
      <c r="J23" s="316"/>
      <c r="K23" s="316"/>
      <c r="L23" s="316"/>
      <c r="M23" s="316"/>
      <c r="N23" s="317"/>
      <c r="O23" s="74" t="s">
        <v>59</v>
      </c>
      <c r="P23" s="87"/>
      <c r="Q23" s="75" t="s">
        <v>59</v>
      </c>
      <c r="R23" s="76" t="s">
        <v>59</v>
      </c>
      <c r="S23" s="88"/>
      <c r="T23" s="318"/>
      <c r="U23" s="319"/>
      <c r="V23" s="319"/>
      <c r="W23" s="319"/>
      <c r="X23" s="319"/>
      <c r="Y23" s="319"/>
      <c r="Z23" s="320"/>
    </row>
    <row r="24" spans="1:26" x14ac:dyDescent="0.15">
      <c r="A24" s="48"/>
      <c r="B24" s="336" t="s">
        <v>225</v>
      </c>
      <c r="C24" s="337"/>
      <c r="D24" s="337"/>
      <c r="E24" s="337"/>
      <c r="F24" s="337"/>
      <c r="G24" s="337"/>
      <c r="H24" s="338"/>
      <c r="I24" s="333" t="s">
        <v>245</v>
      </c>
      <c r="J24" s="334"/>
      <c r="K24" s="334"/>
      <c r="L24" s="334"/>
      <c r="M24" s="334"/>
      <c r="N24" s="335"/>
      <c r="O24" s="77" t="s">
        <v>59</v>
      </c>
      <c r="P24" s="78" t="s">
        <v>59</v>
      </c>
      <c r="Q24" s="79" t="s">
        <v>59</v>
      </c>
      <c r="R24" s="80" t="s">
        <v>59</v>
      </c>
      <c r="S24" s="79" t="s">
        <v>59</v>
      </c>
      <c r="T24" s="336"/>
      <c r="U24" s="337"/>
      <c r="V24" s="337"/>
      <c r="W24" s="337"/>
      <c r="X24" s="337"/>
      <c r="Y24" s="337"/>
      <c r="Z24" s="338"/>
    </row>
    <row r="25" spans="1:26" x14ac:dyDescent="0.15">
      <c r="A25" s="48"/>
      <c r="B25" s="336" t="s">
        <v>226</v>
      </c>
      <c r="C25" s="337"/>
      <c r="D25" s="337"/>
      <c r="E25" s="337"/>
      <c r="F25" s="337"/>
      <c r="G25" s="337"/>
      <c r="H25" s="338"/>
      <c r="I25" s="333" t="s">
        <v>245</v>
      </c>
      <c r="J25" s="334"/>
      <c r="K25" s="334"/>
      <c r="L25" s="334"/>
      <c r="M25" s="334"/>
      <c r="N25" s="335"/>
      <c r="O25" s="77" t="s">
        <v>59</v>
      </c>
      <c r="P25" s="78" t="s">
        <v>59</v>
      </c>
      <c r="Q25" s="79" t="s">
        <v>59</v>
      </c>
      <c r="R25" s="80" t="s">
        <v>59</v>
      </c>
      <c r="S25" s="79" t="s">
        <v>59</v>
      </c>
      <c r="T25" s="336"/>
      <c r="U25" s="337"/>
      <c r="V25" s="337"/>
      <c r="W25" s="337"/>
      <c r="X25" s="337"/>
      <c r="Y25" s="337"/>
      <c r="Z25" s="338"/>
    </row>
    <row r="26" spans="1:26" x14ac:dyDescent="0.15">
      <c r="A26" s="48"/>
      <c r="B26" s="354" t="s">
        <v>208</v>
      </c>
      <c r="C26" s="355"/>
      <c r="D26" s="355"/>
      <c r="E26" s="355"/>
      <c r="F26" s="355"/>
      <c r="G26" s="355"/>
      <c r="H26" s="356"/>
      <c r="I26" s="360" t="s">
        <v>245</v>
      </c>
      <c r="J26" s="361"/>
      <c r="K26" s="361"/>
      <c r="L26" s="361"/>
      <c r="M26" s="361"/>
      <c r="N26" s="362"/>
      <c r="O26" s="77" t="s">
        <v>59</v>
      </c>
      <c r="P26" s="78" t="s">
        <v>59</v>
      </c>
      <c r="Q26" s="79" t="s">
        <v>59</v>
      </c>
      <c r="R26" s="80" t="s">
        <v>59</v>
      </c>
      <c r="S26" s="79" t="s">
        <v>59</v>
      </c>
      <c r="T26" s="354"/>
      <c r="U26" s="355"/>
      <c r="V26" s="355"/>
      <c r="W26" s="355"/>
      <c r="X26" s="355"/>
      <c r="Y26" s="355"/>
      <c r="Z26" s="356"/>
    </row>
    <row r="27" spans="1:26" x14ac:dyDescent="0.15">
      <c r="A27" s="48"/>
      <c r="B27" s="49" t="s">
        <v>231</v>
      </c>
      <c r="C27" s="50"/>
      <c r="D27" s="50"/>
      <c r="E27" s="50"/>
      <c r="F27" s="50"/>
      <c r="G27" s="50"/>
      <c r="H27" s="50"/>
      <c r="I27" s="33"/>
      <c r="J27" s="33"/>
      <c r="K27" s="33"/>
      <c r="L27" s="33"/>
      <c r="M27" s="33"/>
      <c r="N27" s="33"/>
      <c r="O27" s="33"/>
      <c r="P27" s="33"/>
      <c r="Q27" s="33"/>
      <c r="R27" s="33"/>
      <c r="S27" s="33"/>
      <c r="T27" s="50"/>
      <c r="U27" s="50"/>
      <c r="V27" s="50"/>
      <c r="W27" s="50"/>
      <c r="X27" s="50"/>
      <c r="Y27" s="50"/>
      <c r="Z27" s="51"/>
    </row>
    <row r="28" spans="1:26" x14ac:dyDescent="0.15">
      <c r="A28" s="48"/>
      <c r="B28" s="52"/>
      <c r="C28" s="318" t="s">
        <v>332</v>
      </c>
      <c r="D28" s="319"/>
      <c r="E28" s="319"/>
      <c r="F28" s="319"/>
      <c r="G28" s="319"/>
      <c r="H28" s="320"/>
      <c r="I28" s="342" t="s">
        <v>209</v>
      </c>
      <c r="J28" s="343"/>
      <c r="K28" s="343" t="s">
        <v>210</v>
      </c>
      <c r="L28" s="343"/>
      <c r="M28" s="343" t="s">
        <v>220</v>
      </c>
      <c r="N28" s="344"/>
      <c r="O28" s="74" t="s">
        <v>59</v>
      </c>
      <c r="P28" s="87"/>
      <c r="Q28" s="91" t="s">
        <v>59</v>
      </c>
      <c r="R28" s="105"/>
      <c r="S28" s="88"/>
      <c r="T28" s="318"/>
      <c r="U28" s="319"/>
      <c r="V28" s="319"/>
      <c r="W28" s="319"/>
      <c r="X28" s="319"/>
      <c r="Y28" s="319"/>
      <c r="Z28" s="320"/>
    </row>
    <row r="29" spans="1:26" x14ac:dyDescent="0.15">
      <c r="A29" s="48"/>
      <c r="B29" s="52"/>
      <c r="C29" s="336" t="s">
        <v>333</v>
      </c>
      <c r="D29" s="337"/>
      <c r="E29" s="337"/>
      <c r="F29" s="337"/>
      <c r="G29" s="337"/>
      <c r="H29" s="338"/>
      <c r="I29" s="345" t="s">
        <v>209</v>
      </c>
      <c r="J29" s="346"/>
      <c r="K29" s="346" t="s">
        <v>210</v>
      </c>
      <c r="L29" s="346"/>
      <c r="M29" s="346" t="s">
        <v>220</v>
      </c>
      <c r="N29" s="347"/>
      <c r="O29" s="77" t="s">
        <v>59</v>
      </c>
      <c r="P29" s="100"/>
      <c r="Q29" s="79" t="s">
        <v>59</v>
      </c>
      <c r="R29" s="107"/>
      <c r="S29" s="99"/>
      <c r="T29" s="336"/>
      <c r="U29" s="337"/>
      <c r="V29" s="337"/>
      <c r="W29" s="337"/>
      <c r="X29" s="337"/>
      <c r="Y29" s="337"/>
      <c r="Z29" s="338"/>
    </row>
    <row r="30" spans="1:26" x14ac:dyDescent="0.15">
      <c r="A30" s="53"/>
      <c r="B30" s="54"/>
      <c r="C30" s="354" t="s">
        <v>334</v>
      </c>
      <c r="D30" s="355"/>
      <c r="E30" s="355"/>
      <c r="F30" s="355"/>
      <c r="G30" s="355"/>
      <c r="H30" s="356"/>
      <c r="I30" s="351" t="s">
        <v>209</v>
      </c>
      <c r="J30" s="352"/>
      <c r="K30" s="352" t="s">
        <v>210</v>
      </c>
      <c r="L30" s="352"/>
      <c r="M30" s="352" t="s">
        <v>220</v>
      </c>
      <c r="N30" s="353"/>
      <c r="O30" s="81" t="s">
        <v>59</v>
      </c>
      <c r="P30" s="97"/>
      <c r="Q30" s="83" t="s">
        <v>59</v>
      </c>
      <c r="R30" s="106"/>
      <c r="S30" s="98"/>
      <c r="T30" s="354"/>
      <c r="U30" s="355"/>
      <c r="V30" s="355"/>
      <c r="W30" s="355"/>
      <c r="X30" s="355"/>
      <c r="Y30" s="355"/>
      <c r="Z30" s="356"/>
    </row>
    <row r="31" spans="1:26" x14ac:dyDescent="0.15">
      <c r="A31" s="43" t="s">
        <v>335</v>
      </c>
      <c r="B31" s="44"/>
      <c r="C31" s="45"/>
      <c r="D31" s="55"/>
      <c r="E31" s="55"/>
      <c r="F31" s="55"/>
      <c r="G31" s="55"/>
      <c r="H31" s="55"/>
      <c r="I31" s="56"/>
      <c r="J31" s="56"/>
      <c r="K31" s="56"/>
      <c r="L31" s="56"/>
      <c r="M31" s="56"/>
      <c r="N31" s="56"/>
      <c r="O31" s="56"/>
      <c r="P31" s="56"/>
      <c r="Q31" s="32"/>
      <c r="R31" s="56"/>
      <c r="S31" s="56"/>
      <c r="T31" s="55"/>
      <c r="U31" s="46"/>
      <c r="V31" s="46"/>
      <c r="W31" s="46"/>
      <c r="X31" s="46"/>
      <c r="Y31" s="46"/>
      <c r="Z31" s="47"/>
    </row>
    <row r="32" spans="1:26" x14ac:dyDescent="0.15">
      <c r="A32" s="48"/>
      <c r="B32" s="318" t="s">
        <v>337</v>
      </c>
      <c r="C32" s="319"/>
      <c r="D32" s="319"/>
      <c r="E32" s="319"/>
      <c r="F32" s="319"/>
      <c r="G32" s="319"/>
      <c r="H32" s="320"/>
      <c r="I32" s="315" t="s">
        <v>214</v>
      </c>
      <c r="J32" s="316"/>
      <c r="K32" s="316"/>
      <c r="L32" s="316"/>
      <c r="M32" s="316"/>
      <c r="N32" s="317"/>
      <c r="O32" s="74" t="s">
        <v>59</v>
      </c>
      <c r="P32" s="87"/>
      <c r="Q32" s="75" t="s">
        <v>59</v>
      </c>
      <c r="R32" s="76" t="s">
        <v>59</v>
      </c>
      <c r="S32" s="88"/>
      <c r="T32" s="318"/>
      <c r="U32" s="319"/>
      <c r="V32" s="319"/>
      <c r="W32" s="319"/>
      <c r="X32" s="319"/>
      <c r="Y32" s="319"/>
      <c r="Z32" s="320"/>
    </row>
    <row r="33" spans="1:26" x14ac:dyDescent="0.15">
      <c r="A33" s="48"/>
      <c r="B33" s="336" t="s">
        <v>268</v>
      </c>
      <c r="C33" s="337"/>
      <c r="D33" s="337"/>
      <c r="E33" s="337"/>
      <c r="F33" s="337"/>
      <c r="G33" s="337"/>
      <c r="H33" s="338"/>
      <c r="I33" s="333" t="s">
        <v>245</v>
      </c>
      <c r="J33" s="334"/>
      <c r="K33" s="334"/>
      <c r="L33" s="334"/>
      <c r="M33" s="334"/>
      <c r="N33" s="335"/>
      <c r="O33" s="77" t="s">
        <v>59</v>
      </c>
      <c r="P33" s="78" t="s">
        <v>59</v>
      </c>
      <c r="Q33" s="79" t="s">
        <v>59</v>
      </c>
      <c r="R33" s="80" t="s">
        <v>59</v>
      </c>
      <c r="S33" s="79" t="s">
        <v>59</v>
      </c>
      <c r="T33" s="336"/>
      <c r="U33" s="337"/>
      <c r="V33" s="337"/>
      <c r="W33" s="337"/>
      <c r="X33" s="337"/>
      <c r="Y33" s="337"/>
      <c r="Z33" s="338"/>
    </row>
    <row r="34" spans="1:26" x14ac:dyDescent="0.15">
      <c r="A34" s="48"/>
      <c r="B34" s="336" t="s">
        <v>338</v>
      </c>
      <c r="C34" s="337"/>
      <c r="D34" s="337"/>
      <c r="E34" s="337"/>
      <c r="F34" s="337"/>
      <c r="G34" s="337"/>
      <c r="H34" s="338"/>
      <c r="I34" s="333" t="s">
        <v>245</v>
      </c>
      <c r="J34" s="334"/>
      <c r="K34" s="334"/>
      <c r="L34" s="334"/>
      <c r="M34" s="334"/>
      <c r="N34" s="335"/>
      <c r="O34" s="77" t="s">
        <v>59</v>
      </c>
      <c r="P34" s="78" t="s">
        <v>59</v>
      </c>
      <c r="Q34" s="79" t="s">
        <v>59</v>
      </c>
      <c r="R34" s="80" t="s">
        <v>59</v>
      </c>
      <c r="S34" s="79" t="s">
        <v>59</v>
      </c>
      <c r="T34" s="336"/>
      <c r="U34" s="337"/>
      <c r="V34" s="337"/>
      <c r="W34" s="337"/>
      <c r="X34" s="337"/>
      <c r="Y34" s="337"/>
      <c r="Z34" s="338"/>
    </row>
    <row r="35" spans="1:26" x14ac:dyDescent="0.15">
      <c r="A35" s="48"/>
      <c r="B35" s="336" t="s">
        <v>339</v>
      </c>
      <c r="C35" s="337"/>
      <c r="D35" s="337"/>
      <c r="E35" s="337"/>
      <c r="F35" s="337"/>
      <c r="G35" s="337"/>
      <c r="H35" s="338"/>
      <c r="I35" s="333" t="s">
        <v>245</v>
      </c>
      <c r="J35" s="334"/>
      <c r="K35" s="334"/>
      <c r="L35" s="334"/>
      <c r="M35" s="334"/>
      <c r="N35" s="335"/>
      <c r="O35" s="77" t="s">
        <v>59</v>
      </c>
      <c r="P35" s="78" t="s">
        <v>59</v>
      </c>
      <c r="Q35" s="79" t="s">
        <v>59</v>
      </c>
      <c r="R35" s="80" t="s">
        <v>59</v>
      </c>
      <c r="S35" s="79" t="s">
        <v>59</v>
      </c>
      <c r="T35" s="336"/>
      <c r="U35" s="337"/>
      <c r="V35" s="337"/>
      <c r="W35" s="337"/>
      <c r="X35" s="337"/>
      <c r="Y35" s="337"/>
      <c r="Z35" s="338"/>
    </row>
    <row r="36" spans="1:26" x14ac:dyDescent="0.15">
      <c r="A36" s="48"/>
      <c r="B36" s="354" t="s">
        <v>208</v>
      </c>
      <c r="C36" s="355"/>
      <c r="D36" s="355"/>
      <c r="E36" s="355"/>
      <c r="F36" s="355"/>
      <c r="G36" s="355"/>
      <c r="H36" s="356"/>
      <c r="I36" s="360" t="s">
        <v>245</v>
      </c>
      <c r="J36" s="361"/>
      <c r="K36" s="361"/>
      <c r="L36" s="361"/>
      <c r="M36" s="361"/>
      <c r="N36" s="362"/>
      <c r="O36" s="77" t="s">
        <v>59</v>
      </c>
      <c r="P36" s="78" t="s">
        <v>59</v>
      </c>
      <c r="Q36" s="79" t="s">
        <v>59</v>
      </c>
      <c r="R36" s="80" t="s">
        <v>59</v>
      </c>
      <c r="S36" s="79" t="s">
        <v>59</v>
      </c>
      <c r="T36" s="354"/>
      <c r="U36" s="355"/>
      <c r="V36" s="355"/>
      <c r="W36" s="355"/>
      <c r="X36" s="355"/>
      <c r="Y36" s="355"/>
      <c r="Z36" s="356"/>
    </row>
    <row r="37" spans="1:26" x14ac:dyDescent="0.15">
      <c r="A37" s="48"/>
      <c r="B37" s="49" t="s">
        <v>336</v>
      </c>
      <c r="C37" s="50"/>
      <c r="D37" s="50"/>
      <c r="E37" s="50"/>
      <c r="F37" s="50"/>
      <c r="G37" s="50"/>
      <c r="H37" s="50"/>
      <c r="I37" s="33"/>
      <c r="J37" s="33"/>
      <c r="K37" s="33"/>
      <c r="L37" s="33"/>
      <c r="M37" s="33"/>
      <c r="N37" s="33"/>
      <c r="O37" s="33"/>
      <c r="P37" s="33"/>
      <c r="Q37" s="33"/>
      <c r="R37" s="33"/>
      <c r="S37" s="33"/>
      <c r="T37" s="50"/>
      <c r="U37" s="50"/>
      <c r="V37" s="50"/>
      <c r="W37" s="50"/>
      <c r="X37" s="50"/>
      <c r="Y37" s="50"/>
      <c r="Z37" s="51"/>
    </row>
    <row r="38" spans="1:26" x14ac:dyDescent="0.15">
      <c r="A38" s="48"/>
      <c r="B38" s="52"/>
      <c r="C38" s="318" t="s">
        <v>340</v>
      </c>
      <c r="D38" s="319"/>
      <c r="E38" s="319"/>
      <c r="F38" s="319"/>
      <c r="G38" s="319"/>
      <c r="H38" s="320"/>
      <c r="I38" s="342" t="s">
        <v>209</v>
      </c>
      <c r="J38" s="343"/>
      <c r="K38" s="343" t="s">
        <v>210</v>
      </c>
      <c r="L38" s="343"/>
      <c r="M38" s="343"/>
      <c r="N38" s="344"/>
      <c r="O38" s="74" t="s">
        <v>59</v>
      </c>
      <c r="P38" s="87"/>
      <c r="Q38" s="91" t="s">
        <v>59</v>
      </c>
      <c r="R38" s="105"/>
      <c r="S38" s="88"/>
      <c r="T38" s="318"/>
      <c r="U38" s="319"/>
      <c r="V38" s="319"/>
      <c r="W38" s="319"/>
      <c r="X38" s="319"/>
      <c r="Y38" s="319"/>
      <c r="Z38" s="320"/>
    </row>
    <row r="39" spans="1:26" x14ac:dyDescent="0.15">
      <c r="A39" s="48"/>
      <c r="B39" s="52"/>
      <c r="C39" s="336" t="s">
        <v>341</v>
      </c>
      <c r="D39" s="337"/>
      <c r="E39" s="337"/>
      <c r="F39" s="337"/>
      <c r="G39" s="337"/>
      <c r="H39" s="338"/>
      <c r="I39" s="345" t="s">
        <v>209</v>
      </c>
      <c r="J39" s="346"/>
      <c r="K39" s="346" t="s">
        <v>210</v>
      </c>
      <c r="L39" s="346"/>
      <c r="M39" s="346"/>
      <c r="N39" s="347"/>
      <c r="O39" s="77" t="s">
        <v>59</v>
      </c>
      <c r="P39" s="100"/>
      <c r="Q39" s="79" t="s">
        <v>59</v>
      </c>
      <c r="R39" s="107"/>
      <c r="S39" s="99"/>
      <c r="T39" s="336"/>
      <c r="U39" s="337"/>
      <c r="V39" s="337"/>
      <c r="W39" s="337"/>
      <c r="X39" s="337"/>
      <c r="Y39" s="337"/>
      <c r="Z39" s="338"/>
    </row>
    <row r="40" spans="1:26" x14ac:dyDescent="0.15">
      <c r="A40" s="48"/>
      <c r="B40" s="52"/>
      <c r="C40" s="336" t="s">
        <v>342</v>
      </c>
      <c r="D40" s="337"/>
      <c r="E40" s="337"/>
      <c r="F40" s="337"/>
      <c r="G40" s="337"/>
      <c r="H40" s="338"/>
      <c r="I40" s="345" t="s">
        <v>209</v>
      </c>
      <c r="J40" s="346"/>
      <c r="K40" s="346" t="s">
        <v>210</v>
      </c>
      <c r="L40" s="346"/>
      <c r="M40" s="346"/>
      <c r="N40" s="347"/>
      <c r="O40" s="77" t="s">
        <v>59</v>
      </c>
      <c r="P40" s="100"/>
      <c r="Q40" s="79" t="s">
        <v>59</v>
      </c>
      <c r="R40" s="107"/>
      <c r="S40" s="99"/>
      <c r="T40" s="336"/>
      <c r="U40" s="337"/>
      <c r="V40" s="337"/>
      <c r="W40" s="337"/>
      <c r="X40" s="337"/>
      <c r="Y40" s="337"/>
      <c r="Z40" s="338"/>
    </row>
    <row r="41" spans="1:26" x14ac:dyDescent="0.15">
      <c r="A41" s="53"/>
      <c r="B41" s="54"/>
      <c r="C41" s="354" t="s">
        <v>334</v>
      </c>
      <c r="D41" s="355"/>
      <c r="E41" s="355"/>
      <c r="F41" s="355"/>
      <c r="G41" s="355"/>
      <c r="H41" s="356"/>
      <c r="I41" s="351" t="s">
        <v>209</v>
      </c>
      <c r="J41" s="352"/>
      <c r="K41" s="352" t="s">
        <v>210</v>
      </c>
      <c r="L41" s="352"/>
      <c r="M41" s="352" t="s">
        <v>220</v>
      </c>
      <c r="N41" s="353"/>
      <c r="O41" s="81" t="s">
        <v>59</v>
      </c>
      <c r="P41" s="97"/>
      <c r="Q41" s="83" t="s">
        <v>59</v>
      </c>
      <c r="R41" s="106"/>
      <c r="S41" s="98"/>
      <c r="T41" s="354"/>
      <c r="U41" s="355"/>
      <c r="V41" s="355"/>
      <c r="W41" s="355"/>
      <c r="X41" s="355"/>
      <c r="Y41" s="355"/>
      <c r="Z41" s="356"/>
    </row>
    <row r="42" spans="1:26" x14ac:dyDescent="0.15">
      <c r="A42" s="43" t="s">
        <v>221</v>
      </c>
      <c r="B42" s="44"/>
      <c r="C42" s="45"/>
      <c r="D42" s="55"/>
      <c r="E42" s="55"/>
      <c r="F42" s="55"/>
      <c r="G42" s="55"/>
      <c r="H42" s="55"/>
      <c r="I42" s="56"/>
      <c r="J42" s="56"/>
      <c r="K42" s="56"/>
      <c r="L42" s="56"/>
      <c r="M42" s="56"/>
      <c r="N42" s="56"/>
      <c r="O42" s="56"/>
      <c r="P42" s="56"/>
      <c r="Q42" s="32"/>
      <c r="R42" s="56"/>
      <c r="S42" s="56"/>
      <c r="T42" s="55"/>
      <c r="U42" s="46"/>
      <c r="V42" s="46"/>
      <c r="W42" s="46"/>
      <c r="X42" s="46"/>
      <c r="Y42" s="46"/>
      <c r="Z42" s="47"/>
    </row>
    <row r="43" spans="1:26" x14ac:dyDescent="0.15">
      <c r="A43" s="48"/>
      <c r="B43" s="318" t="s">
        <v>206</v>
      </c>
      <c r="C43" s="319"/>
      <c r="D43" s="319"/>
      <c r="E43" s="319"/>
      <c r="F43" s="319"/>
      <c r="G43" s="319"/>
      <c r="H43" s="320"/>
      <c r="I43" s="315" t="s">
        <v>214</v>
      </c>
      <c r="J43" s="316"/>
      <c r="K43" s="316"/>
      <c r="L43" s="316"/>
      <c r="M43" s="316"/>
      <c r="N43" s="317"/>
      <c r="O43" s="74" t="s">
        <v>59</v>
      </c>
      <c r="P43" s="87"/>
      <c r="Q43" s="75" t="s">
        <v>59</v>
      </c>
      <c r="R43" s="76" t="s">
        <v>59</v>
      </c>
      <c r="S43" s="88"/>
      <c r="T43" s="318"/>
      <c r="U43" s="319"/>
      <c r="V43" s="319"/>
      <c r="W43" s="319"/>
      <c r="X43" s="319"/>
      <c r="Y43" s="319"/>
      <c r="Z43" s="320"/>
    </row>
    <row r="44" spans="1:26" x14ac:dyDescent="0.15">
      <c r="A44" s="48"/>
      <c r="B44" s="336" t="s">
        <v>343</v>
      </c>
      <c r="C44" s="337"/>
      <c r="D44" s="337"/>
      <c r="E44" s="337"/>
      <c r="F44" s="337"/>
      <c r="G44" s="337"/>
      <c r="H44" s="338"/>
      <c r="I44" s="333" t="s">
        <v>245</v>
      </c>
      <c r="J44" s="334"/>
      <c r="K44" s="334"/>
      <c r="L44" s="334"/>
      <c r="M44" s="334"/>
      <c r="N44" s="335"/>
      <c r="O44" s="77" t="s">
        <v>59</v>
      </c>
      <c r="P44" s="78" t="s">
        <v>59</v>
      </c>
      <c r="Q44" s="79" t="s">
        <v>59</v>
      </c>
      <c r="R44" s="80" t="s">
        <v>59</v>
      </c>
      <c r="S44" s="79" t="s">
        <v>59</v>
      </c>
      <c r="T44" s="336"/>
      <c r="U44" s="337"/>
      <c r="V44" s="337"/>
      <c r="W44" s="337"/>
      <c r="X44" s="337"/>
      <c r="Y44" s="337"/>
      <c r="Z44" s="338"/>
    </row>
    <row r="45" spans="1:26" x14ac:dyDescent="0.15">
      <c r="A45" s="48"/>
      <c r="B45" s="354" t="s">
        <v>208</v>
      </c>
      <c r="C45" s="355"/>
      <c r="D45" s="355"/>
      <c r="E45" s="355"/>
      <c r="F45" s="355"/>
      <c r="G45" s="355"/>
      <c r="H45" s="356"/>
      <c r="I45" s="360" t="s">
        <v>245</v>
      </c>
      <c r="J45" s="361"/>
      <c r="K45" s="361"/>
      <c r="L45" s="361"/>
      <c r="M45" s="361"/>
      <c r="N45" s="362"/>
      <c r="O45" s="77" t="s">
        <v>59</v>
      </c>
      <c r="P45" s="78" t="s">
        <v>59</v>
      </c>
      <c r="Q45" s="79" t="s">
        <v>59</v>
      </c>
      <c r="R45" s="80" t="s">
        <v>59</v>
      </c>
      <c r="S45" s="79" t="s">
        <v>59</v>
      </c>
      <c r="T45" s="354"/>
      <c r="U45" s="355"/>
      <c r="V45" s="355"/>
      <c r="W45" s="355"/>
      <c r="X45" s="355"/>
      <c r="Y45" s="355"/>
      <c r="Z45" s="356"/>
    </row>
    <row r="46" spans="1:26" x14ac:dyDescent="0.15">
      <c r="A46" s="48"/>
      <c r="B46" s="49" t="s">
        <v>336</v>
      </c>
      <c r="C46" s="50"/>
      <c r="D46" s="50"/>
      <c r="E46" s="50"/>
      <c r="F46" s="50"/>
      <c r="G46" s="50"/>
      <c r="H46" s="50"/>
      <c r="I46" s="33"/>
      <c r="J46" s="33"/>
      <c r="K46" s="33"/>
      <c r="L46" s="33"/>
      <c r="M46" s="33"/>
      <c r="N46" s="33"/>
      <c r="O46" s="33"/>
      <c r="P46" s="33"/>
      <c r="Q46" s="33"/>
      <c r="R46" s="33"/>
      <c r="S46" s="33"/>
      <c r="T46" s="50"/>
      <c r="U46" s="50"/>
      <c r="V46" s="50"/>
      <c r="W46" s="50"/>
      <c r="X46" s="50"/>
      <c r="Y46" s="50"/>
      <c r="Z46" s="51"/>
    </row>
    <row r="47" spans="1:26" x14ac:dyDescent="0.15">
      <c r="A47" s="48"/>
      <c r="B47" s="52"/>
      <c r="C47" s="318" t="s">
        <v>344</v>
      </c>
      <c r="D47" s="319"/>
      <c r="E47" s="319"/>
      <c r="F47" s="319"/>
      <c r="G47" s="319"/>
      <c r="H47" s="320"/>
      <c r="I47" s="342" t="s">
        <v>209</v>
      </c>
      <c r="J47" s="343"/>
      <c r="K47" s="343" t="s">
        <v>210</v>
      </c>
      <c r="L47" s="343"/>
      <c r="M47" s="343"/>
      <c r="N47" s="344"/>
      <c r="O47" s="74" t="s">
        <v>59</v>
      </c>
      <c r="P47" s="87"/>
      <c r="Q47" s="91" t="s">
        <v>59</v>
      </c>
      <c r="R47" s="105"/>
      <c r="S47" s="88"/>
      <c r="T47" s="318"/>
      <c r="U47" s="319"/>
      <c r="V47" s="319"/>
      <c r="W47" s="319"/>
      <c r="X47" s="319"/>
      <c r="Y47" s="319"/>
      <c r="Z47" s="320"/>
    </row>
    <row r="48" spans="1:26" x14ac:dyDescent="0.15">
      <c r="A48" s="53"/>
      <c r="B48" s="54"/>
      <c r="C48" s="354" t="s">
        <v>334</v>
      </c>
      <c r="D48" s="355"/>
      <c r="E48" s="355"/>
      <c r="F48" s="355"/>
      <c r="G48" s="355"/>
      <c r="H48" s="356"/>
      <c r="I48" s="351" t="s">
        <v>209</v>
      </c>
      <c r="J48" s="352"/>
      <c r="K48" s="352" t="s">
        <v>210</v>
      </c>
      <c r="L48" s="352"/>
      <c r="M48" s="352" t="s">
        <v>220</v>
      </c>
      <c r="N48" s="353"/>
      <c r="O48" s="81" t="s">
        <v>59</v>
      </c>
      <c r="P48" s="97"/>
      <c r="Q48" s="83" t="s">
        <v>59</v>
      </c>
      <c r="R48" s="106"/>
      <c r="S48" s="98"/>
      <c r="T48" s="354"/>
      <c r="U48" s="355"/>
      <c r="V48" s="355"/>
      <c r="W48" s="355"/>
      <c r="X48" s="355"/>
      <c r="Y48" s="355"/>
      <c r="Z48" s="356"/>
    </row>
    <row r="49" spans="1:26" x14ac:dyDescent="0.15">
      <c r="A49" s="43" t="s">
        <v>345</v>
      </c>
      <c r="B49" s="44"/>
      <c r="C49" s="45"/>
      <c r="D49" s="55"/>
      <c r="E49" s="55"/>
      <c r="F49" s="55"/>
      <c r="G49" s="55"/>
      <c r="H49" s="55"/>
      <c r="I49" s="56"/>
      <c r="J49" s="56"/>
      <c r="K49" s="56"/>
      <c r="L49" s="56"/>
      <c r="M49" s="56"/>
      <c r="N49" s="56"/>
      <c r="O49" s="56"/>
      <c r="P49" s="56"/>
      <c r="Q49" s="32"/>
      <c r="R49" s="56"/>
      <c r="S49" s="56"/>
      <c r="T49" s="55"/>
      <c r="U49" s="46"/>
      <c r="V49" s="46"/>
      <c r="W49" s="46"/>
      <c r="X49" s="46"/>
      <c r="Y49" s="46"/>
      <c r="Z49" s="47"/>
    </row>
    <row r="50" spans="1:26" x14ac:dyDescent="0.15">
      <c r="A50" s="48"/>
      <c r="B50" s="318" t="s">
        <v>347</v>
      </c>
      <c r="C50" s="319"/>
      <c r="D50" s="319"/>
      <c r="E50" s="319"/>
      <c r="F50" s="319"/>
      <c r="G50" s="319"/>
      <c r="H50" s="320"/>
      <c r="I50" s="315" t="s">
        <v>214</v>
      </c>
      <c r="J50" s="316"/>
      <c r="K50" s="316"/>
      <c r="L50" s="316"/>
      <c r="M50" s="316"/>
      <c r="N50" s="317"/>
      <c r="O50" s="74" t="s">
        <v>59</v>
      </c>
      <c r="P50" s="87"/>
      <c r="Q50" s="75" t="s">
        <v>59</v>
      </c>
      <c r="R50" s="76" t="s">
        <v>59</v>
      </c>
      <c r="S50" s="88"/>
      <c r="T50" s="318"/>
      <c r="U50" s="319"/>
      <c r="V50" s="319"/>
      <c r="W50" s="319"/>
      <c r="X50" s="319"/>
      <c r="Y50" s="319"/>
      <c r="Z50" s="320"/>
    </row>
    <row r="51" spans="1:26" x14ac:dyDescent="0.15">
      <c r="A51" s="48"/>
      <c r="B51" s="354" t="s">
        <v>348</v>
      </c>
      <c r="C51" s="355"/>
      <c r="D51" s="355"/>
      <c r="E51" s="355"/>
      <c r="F51" s="355"/>
      <c r="G51" s="355"/>
      <c r="H51" s="356"/>
      <c r="I51" s="360" t="s">
        <v>245</v>
      </c>
      <c r="J51" s="361"/>
      <c r="K51" s="361"/>
      <c r="L51" s="361"/>
      <c r="M51" s="361"/>
      <c r="N51" s="362"/>
      <c r="O51" s="77" t="s">
        <v>59</v>
      </c>
      <c r="P51" s="78" t="s">
        <v>59</v>
      </c>
      <c r="Q51" s="79" t="s">
        <v>59</v>
      </c>
      <c r="R51" s="80" t="s">
        <v>59</v>
      </c>
      <c r="S51" s="79" t="s">
        <v>59</v>
      </c>
      <c r="T51" s="354"/>
      <c r="U51" s="355"/>
      <c r="V51" s="355"/>
      <c r="W51" s="355"/>
      <c r="X51" s="355"/>
      <c r="Y51" s="355"/>
      <c r="Z51" s="356"/>
    </row>
    <row r="52" spans="1:26" x14ac:dyDescent="0.15">
      <c r="A52" s="48"/>
      <c r="B52" s="49" t="s">
        <v>346</v>
      </c>
      <c r="C52" s="50"/>
      <c r="D52" s="50"/>
      <c r="E52" s="50"/>
      <c r="F52" s="50"/>
      <c r="G52" s="50"/>
      <c r="H52" s="50"/>
      <c r="I52" s="33"/>
      <c r="J52" s="33"/>
      <c r="K52" s="33"/>
      <c r="L52" s="33"/>
      <c r="M52" s="33"/>
      <c r="N52" s="33"/>
      <c r="O52" s="33"/>
      <c r="P52" s="33"/>
      <c r="Q52" s="33"/>
      <c r="R52" s="33"/>
      <c r="S52" s="33"/>
      <c r="T52" s="50"/>
      <c r="U52" s="50"/>
      <c r="V52" s="50"/>
      <c r="W52" s="50"/>
      <c r="X52" s="50"/>
      <c r="Y52" s="50"/>
      <c r="Z52" s="51"/>
    </row>
    <row r="53" spans="1:26" x14ac:dyDescent="0.15">
      <c r="A53" s="53"/>
      <c r="B53" s="54"/>
      <c r="C53" s="354" t="s">
        <v>349</v>
      </c>
      <c r="D53" s="355"/>
      <c r="E53" s="355"/>
      <c r="F53" s="355"/>
      <c r="G53" s="355"/>
      <c r="H53" s="356"/>
      <c r="I53" s="351" t="s">
        <v>209</v>
      </c>
      <c r="J53" s="352"/>
      <c r="K53" s="352" t="s">
        <v>210</v>
      </c>
      <c r="L53" s="352"/>
      <c r="M53" s="352" t="s">
        <v>220</v>
      </c>
      <c r="N53" s="353"/>
      <c r="O53" s="81" t="s">
        <v>59</v>
      </c>
      <c r="P53" s="97"/>
      <c r="Q53" s="83" t="s">
        <v>59</v>
      </c>
      <c r="R53" s="106"/>
      <c r="S53" s="98"/>
      <c r="T53" s="354"/>
      <c r="U53" s="355"/>
      <c r="V53" s="355"/>
      <c r="W53" s="355"/>
      <c r="X53" s="355"/>
      <c r="Y53" s="355"/>
      <c r="Z53" s="356"/>
    </row>
    <row r="54" spans="1:26" x14ac:dyDescent="0.15">
      <c r="A54" s="43" t="s">
        <v>350</v>
      </c>
      <c r="B54" s="44"/>
      <c r="C54" s="45"/>
      <c r="D54" s="55"/>
      <c r="E54" s="55"/>
      <c r="F54" s="55"/>
      <c r="G54" s="55"/>
      <c r="H54" s="55"/>
      <c r="I54" s="56"/>
      <c r="J54" s="56"/>
      <c r="K54" s="56"/>
      <c r="L54" s="56"/>
      <c r="M54" s="56"/>
      <c r="N54" s="56"/>
      <c r="O54" s="56"/>
      <c r="P54" s="56"/>
      <c r="Q54" s="32"/>
      <c r="R54" s="56"/>
      <c r="S54" s="56"/>
      <c r="T54" s="55"/>
      <c r="U54" s="46"/>
      <c r="V54" s="46"/>
      <c r="W54" s="46"/>
      <c r="X54" s="46"/>
      <c r="Y54" s="46"/>
      <c r="Z54" s="47"/>
    </row>
    <row r="55" spans="1:26" x14ac:dyDescent="0.15">
      <c r="A55" s="48"/>
      <c r="B55" s="318" t="s">
        <v>352</v>
      </c>
      <c r="C55" s="319"/>
      <c r="D55" s="319"/>
      <c r="E55" s="319"/>
      <c r="F55" s="319"/>
      <c r="G55" s="319"/>
      <c r="H55" s="320"/>
      <c r="I55" s="315" t="s">
        <v>214</v>
      </c>
      <c r="J55" s="316"/>
      <c r="K55" s="316"/>
      <c r="L55" s="316"/>
      <c r="M55" s="316"/>
      <c r="N55" s="317"/>
      <c r="O55" s="74" t="s">
        <v>59</v>
      </c>
      <c r="P55" s="87"/>
      <c r="Q55" s="75" t="s">
        <v>59</v>
      </c>
      <c r="R55" s="76" t="s">
        <v>59</v>
      </c>
      <c r="S55" s="88"/>
      <c r="T55" s="318"/>
      <c r="U55" s="319"/>
      <c r="V55" s="319"/>
      <c r="W55" s="319"/>
      <c r="X55" s="319"/>
      <c r="Y55" s="319"/>
      <c r="Z55" s="320"/>
    </row>
    <row r="56" spans="1:26" x14ac:dyDescent="0.15">
      <c r="A56" s="48"/>
      <c r="B56" s="336" t="s">
        <v>271</v>
      </c>
      <c r="C56" s="337"/>
      <c r="D56" s="337"/>
      <c r="E56" s="337"/>
      <c r="F56" s="337"/>
      <c r="G56" s="337"/>
      <c r="H56" s="338"/>
      <c r="I56" s="333" t="s">
        <v>245</v>
      </c>
      <c r="J56" s="334"/>
      <c r="K56" s="334"/>
      <c r="L56" s="334"/>
      <c r="M56" s="334"/>
      <c r="N56" s="335"/>
      <c r="O56" s="77" t="s">
        <v>59</v>
      </c>
      <c r="P56" s="78" t="s">
        <v>59</v>
      </c>
      <c r="Q56" s="79" t="s">
        <v>59</v>
      </c>
      <c r="R56" s="80" t="s">
        <v>59</v>
      </c>
      <c r="S56" s="79" t="s">
        <v>59</v>
      </c>
      <c r="T56" s="336" t="s">
        <v>353</v>
      </c>
      <c r="U56" s="337"/>
      <c r="V56" s="337"/>
      <c r="W56" s="337"/>
      <c r="X56" s="337"/>
      <c r="Y56" s="337"/>
      <c r="Z56" s="338"/>
    </row>
    <row r="57" spans="1:26" x14ac:dyDescent="0.15">
      <c r="A57" s="48"/>
      <c r="B57" s="336" t="s">
        <v>355</v>
      </c>
      <c r="C57" s="337"/>
      <c r="D57" s="337"/>
      <c r="E57" s="337"/>
      <c r="F57" s="337"/>
      <c r="G57" s="337"/>
      <c r="H57" s="338"/>
      <c r="I57" s="333" t="s">
        <v>245</v>
      </c>
      <c r="J57" s="334"/>
      <c r="K57" s="334"/>
      <c r="L57" s="334"/>
      <c r="M57" s="334"/>
      <c r="N57" s="335"/>
      <c r="O57" s="77" t="s">
        <v>59</v>
      </c>
      <c r="P57" s="78" t="s">
        <v>59</v>
      </c>
      <c r="Q57" s="79" t="s">
        <v>59</v>
      </c>
      <c r="R57" s="80" t="s">
        <v>59</v>
      </c>
      <c r="S57" s="79" t="s">
        <v>59</v>
      </c>
      <c r="T57" s="336" t="s">
        <v>356</v>
      </c>
      <c r="U57" s="337"/>
      <c r="V57" s="337"/>
      <c r="W57" s="337"/>
      <c r="X57" s="337"/>
      <c r="Y57" s="337"/>
      <c r="Z57" s="338"/>
    </row>
    <row r="58" spans="1:26" x14ac:dyDescent="0.15">
      <c r="A58" s="48"/>
      <c r="B58" s="354" t="s">
        <v>208</v>
      </c>
      <c r="C58" s="355"/>
      <c r="D58" s="355"/>
      <c r="E58" s="355"/>
      <c r="F58" s="355"/>
      <c r="G58" s="355"/>
      <c r="H58" s="356"/>
      <c r="I58" s="360" t="s">
        <v>245</v>
      </c>
      <c r="J58" s="361"/>
      <c r="K58" s="361"/>
      <c r="L58" s="361"/>
      <c r="M58" s="361"/>
      <c r="N58" s="362"/>
      <c r="O58" s="77" t="s">
        <v>59</v>
      </c>
      <c r="P58" s="78" t="s">
        <v>59</v>
      </c>
      <c r="Q58" s="79" t="s">
        <v>59</v>
      </c>
      <c r="R58" s="80" t="s">
        <v>59</v>
      </c>
      <c r="S58" s="79" t="s">
        <v>59</v>
      </c>
      <c r="T58" s="354"/>
      <c r="U58" s="355"/>
      <c r="V58" s="355"/>
      <c r="W58" s="355"/>
      <c r="X58" s="355"/>
      <c r="Y58" s="355"/>
      <c r="Z58" s="356"/>
    </row>
    <row r="59" spans="1:26" x14ac:dyDescent="0.15">
      <c r="A59" s="48"/>
      <c r="B59" s="49" t="s">
        <v>351</v>
      </c>
      <c r="C59" s="50"/>
      <c r="D59" s="50"/>
      <c r="E59" s="50"/>
      <c r="F59" s="50"/>
      <c r="G59" s="50"/>
      <c r="H59" s="50"/>
      <c r="I59" s="33"/>
      <c r="J59" s="33"/>
      <c r="K59" s="33"/>
      <c r="L59" s="33"/>
      <c r="M59" s="33"/>
      <c r="N59" s="33"/>
      <c r="O59" s="33"/>
      <c r="P59" s="33"/>
      <c r="Q59" s="33"/>
      <c r="R59" s="33"/>
      <c r="S59" s="33"/>
      <c r="T59" s="50"/>
      <c r="U59" s="50"/>
      <c r="V59" s="50"/>
      <c r="W59" s="50"/>
      <c r="X59" s="50"/>
      <c r="Y59" s="50"/>
      <c r="Z59" s="51"/>
    </row>
    <row r="60" spans="1:26" x14ac:dyDescent="0.15">
      <c r="A60" s="48"/>
      <c r="B60" s="52"/>
      <c r="C60" s="318" t="s">
        <v>358</v>
      </c>
      <c r="D60" s="319"/>
      <c r="E60" s="319"/>
      <c r="F60" s="319"/>
      <c r="G60" s="319"/>
      <c r="H60" s="320"/>
      <c r="I60" s="342" t="s">
        <v>209</v>
      </c>
      <c r="J60" s="343"/>
      <c r="K60" s="343" t="s">
        <v>210</v>
      </c>
      <c r="L60" s="343"/>
      <c r="M60" s="343" t="s">
        <v>220</v>
      </c>
      <c r="N60" s="344"/>
      <c r="O60" s="74" t="s">
        <v>59</v>
      </c>
      <c r="P60" s="87"/>
      <c r="Q60" s="91" t="s">
        <v>59</v>
      </c>
      <c r="R60" s="105"/>
      <c r="S60" s="88"/>
      <c r="T60" s="318"/>
      <c r="U60" s="319"/>
      <c r="V60" s="319"/>
      <c r="W60" s="319"/>
      <c r="X60" s="319"/>
      <c r="Y60" s="319"/>
      <c r="Z60" s="320"/>
    </row>
    <row r="61" spans="1:26" x14ac:dyDescent="0.15">
      <c r="A61" s="48"/>
      <c r="B61" s="52"/>
      <c r="C61" s="336" t="s">
        <v>359</v>
      </c>
      <c r="D61" s="337"/>
      <c r="E61" s="337"/>
      <c r="F61" s="337"/>
      <c r="G61" s="337"/>
      <c r="H61" s="338"/>
      <c r="I61" s="345" t="s">
        <v>209</v>
      </c>
      <c r="J61" s="346"/>
      <c r="K61" s="346" t="s">
        <v>210</v>
      </c>
      <c r="L61" s="346"/>
      <c r="M61" s="346" t="s">
        <v>220</v>
      </c>
      <c r="N61" s="347"/>
      <c r="O61" s="77" t="s">
        <v>59</v>
      </c>
      <c r="P61" s="100"/>
      <c r="Q61" s="79" t="s">
        <v>59</v>
      </c>
      <c r="R61" s="107"/>
      <c r="S61" s="99"/>
      <c r="T61" s="336"/>
      <c r="U61" s="337"/>
      <c r="V61" s="337"/>
      <c r="W61" s="337"/>
      <c r="X61" s="337"/>
      <c r="Y61" s="337"/>
      <c r="Z61" s="338"/>
    </row>
    <row r="62" spans="1:26" x14ac:dyDescent="0.15">
      <c r="A62" s="53"/>
      <c r="B62" s="54"/>
      <c r="C62" s="354" t="s">
        <v>334</v>
      </c>
      <c r="D62" s="355"/>
      <c r="E62" s="355"/>
      <c r="F62" s="355"/>
      <c r="G62" s="355"/>
      <c r="H62" s="356"/>
      <c r="I62" s="351" t="s">
        <v>209</v>
      </c>
      <c r="J62" s="352"/>
      <c r="K62" s="352" t="s">
        <v>210</v>
      </c>
      <c r="L62" s="352"/>
      <c r="M62" s="352" t="s">
        <v>220</v>
      </c>
      <c r="N62" s="353"/>
      <c r="O62" s="81" t="s">
        <v>59</v>
      </c>
      <c r="P62" s="97"/>
      <c r="Q62" s="83" t="s">
        <v>59</v>
      </c>
      <c r="R62" s="106"/>
      <c r="S62" s="98"/>
      <c r="T62" s="354"/>
      <c r="U62" s="355"/>
      <c r="V62" s="355"/>
      <c r="W62" s="355"/>
      <c r="X62" s="355"/>
      <c r="Y62" s="355"/>
      <c r="Z62" s="356"/>
    </row>
    <row r="63" spans="1:26" x14ac:dyDescent="0.15">
      <c r="A63" s="43" t="s">
        <v>360</v>
      </c>
      <c r="B63" s="44"/>
      <c r="C63" s="45"/>
      <c r="D63" s="55"/>
      <c r="E63" s="55"/>
      <c r="F63" s="55"/>
      <c r="G63" s="55"/>
      <c r="H63" s="55"/>
      <c r="I63" s="56"/>
      <c r="J63" s="56"/>
      <c r="K63" s="56"/>
      <c r="L63" s="56"/>
      <c r="M63" s="56"/>
      <c r="N63" s="56"/>
      <c r="O63" s="56"/>
      <c r="P63" s="56"/>
      <c r="Q63" s="32"/>
      <c r="R63" s="56"/>
      <c r="S63" s="56"/>
      <c r="T63" s="55"/>
      <c r="U63" s="46"/>
      <c r="V63" s="46"/>
      <c r="W63" s="46"/>
      <c r="X63" s="46"/>
      <c r="Y63" s="46"/>
      <c r="Z63" s="47"/>
    </row>
    <row r="64" spans="1:26" x14ac:dyDescent="0.15">
      <c r="A64" s="48"/>
      <c r="B64" s="318" t="s">
        <v>362</v>
      </c>
      <c r="C64" s="319"/>
      <c r="D64" s="319"/>
      <c r="E64" s="319"/>
      <c r="F64" s="319"/>
      <c r="G64" s="319"/>
      <c r="H64" s="320"/>
      <c r="I64" s="315" t="s">
        <v>214</v>
      </c>
      <c r="J64" s="316"/>
      <c r="K64" s="316"/>
      <c r="L64" s="316"/>
      <c r="M64" s="316"/>
      <c r="N64" s="317"/>
      <c r="O64" s="74" t="s">
        <v>59</v>
      </c>
      <c r="P64" s="87"/>
      <c r="Q64" s="75" t="s">
        <v>59</v>
      </c>
      <c r="R64" s="76" t="s">
        <v>59</v>
      </c>
      <c r="S64" s="88"/>
      <c r="T64" s="318"/>
      <c r="U64" s="319"/>
      <c r="V64" s="319"/>
      <c r="W64" s="319"/>
      <c r="X64" s="319"/>
      <c r="Y64" s="319"/>
      <c r="Z64" s="320"/>
    </row>
    <row r="65" spans="1:26" x14ac:dyDescent="0.15">
      <c r="A65" s="48"/>
      <c r="B65" s="336" t="s">
        <v>363</v>
      </c>
      <c r="C65" s="337"/>
      <c r="D65" s="337"/>
      <c r="E65" s="337"/>
      <c r="F65" s="337"/>
      <c r="G65" s="337"/>
      <c r="H65" s="338"/>
      <c r="I65" s="333" t="s">
        <v>245</v>
      </c>
      <c r="J65" s="334"/>
      <c r="K65" s="334"/>
      <c r="L65" s="334"/>
      <c r="M65" s="334"/>
      <c r="N65" s="335"/>
      <c r="O65" s="77" t="s">
        <v>59</v>
      </c>
      <c r="P65" s="78" t="s">
        <v>59</v>
      </c>
      <c r="Q65" s="79" t="s">
        <v>59</v>
      </c>
      <c r="R65" s="80" t="s">
        <v>59</v>
      </c>
      <c r="S65" s="79" t="s">
        <v>59</v>
      </c>
      <c r="T65" s="336"/>
      <c r="U65" s="337"/>
      <c r="V65" s="337"/>
      <c r="W65" s="337"/>
      <c r="X65" s="337"/>
      <c r="Y65" s="337"/>
      <c r="Z65" s="338"/>
    </row>
    <row r="66" spans="1:26" x14ac:dyDescent="0.15">
      <c r="A66" s="48"/>
      <c r="B66" s="354" t="s">
        <v>269</v>
      </c>
      <c r="C66" s="355"/>
      <c r="D66" s="355"/>
      <c r="E66" s="355"/>
      <c r="F66" s="355"/>
      <c r="G66" s="355"/>
      <c r="H66" s="356"/>
      <c r="I66" s="360" t="s">
        <v>245</v>
      </c>
      <c r="J66" s="361"/>
      <c r="K66" s="361"/>
      <c r="L66" s="361"/>
      <c r="M66" s="361"/>
      <c r="N66" s="362"/>
      <c r="O66" s="77" t="s">
        <v>59</v>
      </c>
      <c r="P66" s="78" t="s">
        <v>59</v>
      </c>
      <c r="Q66" s="79" t="s">
        <v>59</v>
      </c>
      <c r="R66" s="80" t="s">
        <v>59</v>
      </c>
      <c r="S66" s="79" t="s">
        <v>59</v>
      </c>
      <c r="T66" s="354"/>
      <c r="U66" s="355"/>
      <c r="V66" s="355"/>
      <c r="W66" s="355"/>
      <c r="X66" s="355"/>
      <c r="Y66" s="355"/>
      <c r="Z66" s="356"/>
    </row>
    <row r="67" spans="1:26" x14ac:dyDescent="0.15">
      <c r="A67" s="48"/>
      <c r="B67" s="49" t="s">
        <v>361</v>
      </c>
      <c r="C67" s="50"/>
      <c r="D67" s="50"/>
      <c r="E67" s="50"/>
      <c r="F67" s="50"/>
      <c r="G67" s="50"/>
      <c r="H67" s="50"/>
      <c r="I67" s="33"/>
      <c r="J67" s="33"/>
      <c r="K67" s="33"/>
      <c r="L67" s="33"/>
      <c r="M67" s="33"/>
      <c r="N67" s="33"/>
      <c r="O67" s="33"/>
      <c r="P67" s="33"/>
      <c r="Q67" s="33"/>
      <c r="R67" s="33"/>
      <c r="S67" s="33"/>
      <c r="T67" s="50"/>
      <c r="U67" s="50"/>
      <c r="V67" s="50"/>
      <c r="W67" s="50"/>
      <c r="X67" s="50"/>
      <c r="Y67" s="50"/>
      <c r="Z67" s="51"/>
    </row>
    <row r="68" spans="1:26" x14ac:dyDescent="0.15">
      <c r="A68" s="48"/>
      <c r="B68" s="52"/>
      <c r="C68" s="318" t="s">
        <v>364</v>
      </c>
      <c r="D68" s="319"/>
      <c r="E68" s="319"/>
      <c r="F68" s="319"/>
      <c r="G68" s="319"/>
      <c r="H68" s="320"/>
      <c r="I68" s="342" t="s">
        <v>209</v>
      </c>
      <c r="J68" s="343"/>
      <c r="K68" s="343" t="s">
        <v>210</v>
      </c>
      <c r="L68" s="343"/>
      <c r="M68" s="343" t="s">
        <v>220</v>
      </c>
      <c r="N68" s="344"/>
      <c r="O68" s="74" t="s">
        <v>59</v>
      </c>
      <c r="P68" s="87"/>
      <c r="Q68" s="91" t="s">
        <v>59</v>
      </c>
      <c r="R68" s="105"/>
      <c r="S68" s="88"/>
      <c r="T68" s="318"/>
      <c r="U68" s="319"/>
      <c r="V68" s="319"/>
      <c r="W68" s="319"/>
      <c r="X68" s="319"/>
      <c r="Y68" s="319"/>
      <c r="Z68" s="320"/>
    </row>
    <row r="69" spans="1:26" x14ac:dyDescent="0.15">
      <c r="A69" s="53"/>
      <c r="B69" s="54"/>
      <c r="C69" s="354" t="s">
        <v>269</v>
      </c>
      <c r="D69" s="355"/>
      <c r="E69" s="355"/>
      <c r="F69" s="355"/>
      <c r="G69" s="355"/>
      <c r="H69" s="356"/>
      <c r="I69" s="351" t="s">
        <v>209</v>
      </c>
      <c r="J69" s="352"/>
      <c r="K69" s="352" t="s">
        <v>210</v>
      </c>
      <c r="L69" s="352"/>
      <c r="M69" s="352"/>
      <c r="N69" s="353"/>
      <c r="O69" s="81" t="s">
        <v>59</v>
      </c>
      <c r="P69" s="97"/>
      <c r="Q69" s="83" t="s">
        <v>59</v>
      </c>
      <c r="R69" s="106"/>
      <c r="S69" s="98"/>
      <c r="T69" s="354"/>
      <c r="U69" s="355"/>
      <c r="V69" s="355"/>
      <c r="W69" s="355"/>
      <c r="X69" s="355"/>
      <c r="Y69" s="355"/>
      <c r="Z69" s="356"/>
    </row>
    <row r="70" spans="1:26" x14ac:dyDescent="0.15">
      <c r="A70" s="43" t="s">
        <v>365</v>
      </c>
      <c r="B70" s="44"/>
      <c r="C70" s="45"/>
      <c r="D70" s="55"/>
      <c r="E70" s="55"/>
      <c r="F70" s="55"/>
      <c r="G70" s="55"/>
      <c r="H70" s="55"/>
      <c r="I70" s="56"/>
      <c r="J70" s="56"/>
      <c r="K70" s="56"/>
      <c r="L70" s="56"/>
      <c r="M70" s="56"/>
      <c r="N70" s="56"/>
      <c r="O70" s="56"/>
      <c r="P70" s="56"/>
      <c r="Q70" s="32"/>
      <c r="R70" s="56"/>
      <c r="S70" s="56"/>
      <c r="T70" s="55"/>
      <c r="U70" s="46"/>
      <c r="V70" s="46"/>
      <c r="W70" s="46"/>
      <c r="X70" s="46"/>
      <c r="Y70" s="46"/>
      <c r="Z70" s="47"/>
    </row>
    <row r="71" spans="1:26" x14ac:dyDescent="0.15">
      <c r="A71" s="48"/>
      <c r="B71" s="318" t="s">
        <v>367</v>
      </c>
      <c r="C71" s="319"/>
      <c r="D71" s="319"/>
      <c r="E71" s="319"/>
      <c r="F71" s="319"/>
      <c r="G71" s="319"/>
      <c r="H71" s="320"/>
      <c r="I71" s="315" t="s">
        <v>214</v>
      </c>
      <c r="J71" s="316"/>
      <c r="K71" s="316"/>
      <c r="L71" s="316"/>
      <c r="M71" s="316"/>
      <c r="N71" s="317"/>
      <c r="O71" s="74" t="s">
        <v>59</v>
      </c>
      <c r="P71" s="87"/>
      <c r="Q71" s="75" t="s">
        <v>59</v>
      </c>
      <c r="R71" s="76" t="s">
        <v>59</v>
      </c>
      <c r="S71" s="88"/>
      <c r="T71" s="318"/>
      <c r="U71" s="319"/>
      <c r="V71" s="319"/>
      <c r="W71" s="319"/>
      <c r="X71" s="319"/>
      <c r="Y71" s="319"/>
      <c r="Z71" s="320"/>
    </row>
    <row r="72" spans="1:26" x14ac:dyDescent="0.15">
      <c r="A72" s="48"/>
      <c r="B72" s="336" t="s">
        <v>368</v>
      </c>
      <c r="C72" s="337"/>
      <c r="D72" s="337"/>
      <c r="E72" s="337"/>
      <c r="F72" s="337"/>
      <c r="G72" s="337"/>
      <c r="H72" s="338"/>
      <c r="I72" s="333" t="s">
        <v>245</v>
      </c>
      <c r="J72" s="334"/>
      <c r="K72" s="334"/>
      <c r="L72" s="334"/>
      <c r="M72" s="334"/>
      <c r="N72" s="335"/>
      <c r="O72" s="77" t="s">
        <v>59</v>
      </c>
      <c r="P72" s="78" t="s">
        <v>59</v>
      </c>
      <c r="Q72" s="79" t="s">
        <v>59</v>
      </c>
      <c r="R72" s="80" t="s">
        <v>59</v>
      </c>
      <c r="S72" s="79" t="s">
        <v>59</v>
      </c>
      <c r="T72" s="336"/>
      <c r="U72" s="337"/>
      <c r="V72" s="337"/>
      <c r="W72" s="337"/>
      <c r="X72" s="337"/>
      <c r="Y72" s="337"/>
      <c r="Z72" s="338"/>
    </row>
    <row r="73" spans="1:26" x14ac:dyDescent="0.15">
      <c r="A73" s="48"/>
      <c r="B73" s="354" t="s">
        <v>369</v>
      </c>
      <c r="C73" s="355"/>
      <c r="D73" s="355"/>
      <c r="E73" s="355"/>
      <c r="F73" s="355"/>
      <c r="G73" s="355"/>
      <c r="H73" s="356"/>
      <c r="I73" s="360" t="s">
        <v>245</v>
      </c>
      <c r="J73" s="361"/>
      <c r="K73" s="361"/>
      <c r="L73" s="361"/>
      <c r="M73" s="361"/>
      <c r="N73" s="362"/>
      <c r="O73" s="77" t="s">
        <v>59</v>
      </c>
      <c r="P73" s="78" t="s">
        <v>59</v>
      </c>
      <c r="Q73" s="79" t="s">
        <v>59</v>
      </c>
      <c r="R73" s="80" t="s">
        <v>59</v>
      </c>
      <c r="S73" s="79" t="s">
        <v>59</v>
      </c>
      <c r="T73" s="354"/>
      <c r="U73" s="355"/>
      <c r="V73" s="355"/>
      <c r="W73" s="355"/>
      <c r="X73" s="355"/>
      <c r="Y73" s="355"/>
      <c r="Z73" s="356"/>
    </row>
    <row r="74" spans="1:26" x14ac:dyDescent="0.15">
      <c r="A74" s="48"/>
      <c r="B74" s="49" t="s">
        <v>366</v>
      </c>
      <c r="C74" s="50"/>
      <c r="D74" s="50"/>
      <c r="E74" s="50"/>
      <c r="F74" s="50"/>
      <c r="G74" s="50"/>
      <c r="H74" s="50"/>
      <c r="I74" s="33"/>
      <c r="J74" s="33"/>
      <c r="K74" s="33"/>
      <c r="L74" s="33"/>
      <c r="M74" s="33"/>
      <c r="N74" s="33"/>
      <c r="O74" s="33"/>
      <c r="P74" s="33"/>
      <c r="Q74" s="33"/>
      <c r="R74" s="33"/>
      <c r="S74" s="33"/>
      <c r="T74" s="50"/>
      <c r="U74" s="50"/>
      <c r="V74" s="50"/>
      <c r="W74" s="50"/>
      <c r="X74" s="50"/>
      <c r="Y74" s="50"/>
      <c r="Z74" s="51"/>
    </row>
    <row r="75" spans="1:26" x14ac:dyDescent="0.15">
      <c r="A75" s="48"/>
      <c r="B75" s="52"/>
      <c r="C75" s="318" t="s">
        <v>370</v>
      </c>
      <c r="D75" s="319"/>
      <c r="E75" s="319"/>
      <c r="F75" s="319"/>
      <c r="G75" s="319"/>
      <c r="H75" s="320"/>
      <c r="I75" s="342" t="s">
        <v>209</v>
      </c>
      <c r="J75" s="343"/>
      <c r="K75" s="343" t="s">
        <v>210</v>
      </c>
      <c r="L75" s="343"/>
      <c r="M75" s="343" t="s">
        <v>220</v>
      </c>
      <c r="N75" s="344"/>
      <c r="O75" s="74" t="s">
        <v>59</v>
      </c>
      <c r="P75" s="87"/>
      <c r="Q75" s="91" t="s">
        <v>59</v>
      </c>
      <c r="R75" s="105"/>
      <c r="S75" s="88"/>
      <c r="T75" s="318"/>
      <c r="U75" s="319"/>
      <c r="V75" s="319"/>
      <c r="W75" s="319"/>
      <c r="X75" s="319"/>
      <c r="Y75" s="319"/>
      <c r="Z75" s="320"/>
    </row>
    <row r="76" spans="1:26" x14ac:dyDescent="0.15">
      <c r="A76" s="53"/>
      <c r="B76" s="54"/>
      <c r="C76" s="354" t="s">
        <v>371</v>
      </c>
      <c r="D76" s="355"/>
      <c r="E76" s="355"/>
      <c r="F76" s="355"/>
      <c r="G76" s="355"/>
      <c r="H76" s="356"/>
      <c r="I76" s="351" t="s">
        <v>209</v>
      </c>
      <c r="J76" s="352"/>
      <c r="K76" s="352" t="s">
        <v>210</v>
      </c>
      <c r="L76" s="352"/>
      <c r="M76" s="352" t="s">
        <v>220</v>
      </c>
      <c r="N76" s="353"/>
      <c r="O76" s="81" t="s">
        <v>59</v>
      </c>
      <c r="P76" s="97"/>
      <c r="Q76" s="83" t="s">
        <v>59</v>
      </c>
      <c r="R76" s="106"/>
      <c r="S76" s="98"/>
      <c r="T76" s="354"/>
      <c r="U76" s="355"/>
      <c r="V76" s="355"/>
      <c r="W76" s="355"/>
      <c r="X76" s="355"/>
      <c r="Y76" s="355"/>
      <c r="Z76" s="356"/>
    </row>
    <row r="77" spans="1:26" x14ac:dyDescent="0.15">
      <c r="A77" s="43" t="s">
        <v>262</v>
      </c>
      <c r="B77" s="44"/>
      <c r="C77" s="45"/>
      <c r="D77" s="55"/>
      <c r="E77" s="55"/>
      <c r="F77" s="55"/>
      <c r="G77" s="55"/>
      <c r="H77" s="55"/>
      <c r="I77" s="56"/>
      <c r="J77" s="56"/>
      <c r="K77" s="56"/>
      <c r="L77" s="56"/>
      <c r="M77" s="56"/>
      <c r="N77" s="56"/>
      <c r="O77" s="56"/>
      <c r="P77" s="56"/>
      <c r="Q77" s="32"/>
      <c r="R77" s="56"/>
      <c r="S77" s="56"/>
      <c r="T77" s="55"/>
      <c r="U77" s="46"/>
      <c r="V77" s="46"/>
      <c r="W77" s="46"/>
      <c r="X77" s="46"/>
      <c r="Y77" s="46"/>
      <c r="Z77" s="47"/>
    </row>
    <row r="78" spans="1:26" x14ac:dyDescent="0.15">
      <c r="A78" s="48"/>
      <c r="B78" s="318" t="s">
        <v>258</v>
      </c>
      <c r="C78" s="319"/>
      <c r="D78" s="319"/>
      <c r="E78" s="319"/>
      <c r="F78" s="319"/>
      <c r="G78" s="319"/>
      <c r="H78" s="320"/>
      <c r="I78" s="315" t="s">
        <v>214</v>
      </c>
      <c r="J78" s="316"/>
      <c r="K78" s="316"/>
      <c r="L78" s="316"/>
      <c r="M78" s="316"/>
      <c r="N78" s="317"/>
      <c r="O78" s="74" t="s">
        <v>59</v>
      </c>
      <c r="P78" s="87"/>
      <c r="Q78" s="75" t="s">
        <v>59</v>
      </c>
      <c r="R78" s="76" t="s">
        <v>59</v>
      </c>
      <c r="S78" s="88"/>
      <c r="T78" s="318"/>
      <c r="U78" s="319"/>
      <c r="V78" s="319"/>
      <c r="W78" s="319"/>
      <c r="X78" s="319"/>
      <c r="Y78" s="319"/>
      <c r="Z78" s="320"/>
    </row>
    <row r="79" spans="1:26" x14ac:dyDescent="0.15">
      <c r="A79" s="48"/>
      <c r="B79" s="336" t="s">
        <v>373</v>
      </c>
      <c r="C79" s="337"/>
      <c r="D79" s="337"/>
      <c r="E79" s="337"/>
      <c r="F79" s="337"/>
      <c r="G79" s="337"/>
      <c r="H79" s="338"/>
      <c r="I79" s="333" t="s">
        <v>245</v>
      </c>
      <c r="J79" s="334"/>
      <c r="K79" s="334"/>
      <c r="L79" s="334"/>
      <c r="M79" s="334"/>
      <c r="N79" s="335"/>
      <c r="O79" s="77" t="s">
        <v>59</v>
      </c>
      <c r="P79" s="78" t="s">
        <v>59</v>
      </c>
      <c r="Q79" s="79" t="s">
        <v>59</v>
      </c>
      <c r="R79" s="80" t="s">
        <v>59</v>
      </c>
      <c r="S79" s="79" t="s">
        <v>59</v>
      </c>
      <c r="T79" s="336"/>
      <c r="U79" s="337"/>
      <c r="V79" s="337"/>
      <c r="W79" s="337"/>
      <c r="X79" s="337"/>
      <c r="Y79" s="337"/>
      <c r="Z79" s="338"/>
    </row>
    <row r="80" spans="1:26" x14ac:dyDescent="0.15">
      <c r="A80" s="48"/>
      <c r="B80" s="354" t="s">
        <v>374</v>
      </c>
      <c r="C80" s="355"/>
      <c r="D80" s="355"/>
      <c r="E80" s="355"/>
      <c r="F80" s="355"/>
      <c r="G80" s="355"/>
      <c r="H80" s="356"/>
      <c r="I80" s="360" t="s">
        <v>245</v>
      </c>
      <c r="J80" s="361"/>
      <c r="K80" s="361"/>
      <c r="L80" s="361"/>
      <c r="M80" s="361"/>
      <c r="N80" s="362"/>
      <c r="O80" s="77" t="s">
        <v>59</v>
      </c>
      <c r="P80" s="78" t="s">
        <v>59</v>
      </c>
      <c r="Q80" s="79" t="s">
        <v>59</v>
      </c>
      <c r="R80" s="80" t="s">
        <v>59</v>
      </c>
      <c r="S80" s="79" t="s">
        <v>59</v>
      </c>
      <c r="T80" s="354"/>
      <c r="U80" s="355"/>
      <c r="V80" s="355"/>
      <c r="W80" s="355"/>
      <c r="X80" s="355"/>
      <c r="Y80" s="355"/>
      <c r="Z80" s="356"/>
    </row>
    <row r="81" spans="1:26" x14ac:dyDescent="0.15">
      <c r="A81" s="48"/>
      <c r="B81" s="49" t="s">
        <v>372</v>
      </c>
      <c r="C81" s="50"/>
      <c r="D81" s="50"/>
      <c r="E81" s="50"/>
      <c r="F81" s="50"/>
      <c r="G81" s="50"/>
      <c r="H81" s="50"/>
      <c r="I81" s="33"/>
      <c r="J81" s="33"/>
      <c r="K81" s="33"/>
      <c r="L81" s="33"/>
      <c r="M81" s="33"/>
      <c r="N81" s="33"/>
      <c r="O81" s="33"/>
      <c r="P81" s="33"/>
      <c r="Q81" s="33"/>
      <c r="R81" s="33"/>
      <c r="S81" s="33"/>
      <c r="T81" s="50"/>
      <c r="U81" s="50"/>
      <c r="V81" s="50"/>
      <c r="W81" s="50"/>
      <c r="X81" s="50"/>
      <c r="Y81" s="50"/>
      <c r="Z81" s="51"/>
    </row>
    <row r="82" spans="1:26" x14ac:dyDescent="0.15">
      <c r="A82" s="48"/>
      <c r="B82" s="52"/>
      <c r="C82" s="318" t="s">
        <v>375</v>
      </c>
      <c r="D82" s="319"/>
      <c r="E82" s="319"/>
      <c r="F82" s="319"/>
      <c r="G82" s="319"/>
      <c r="H82" s="320"/>
      <c r="I82" s="342" t="s">
        <v>209</v>
      </c>
      <c r="J82" s="343"/>
      <c r="K82" s="343" t="s">
        <v>210</v>
      </c>
      <c r="L82" s="343"/>
      <c r="M82" s="343" t="s">
        <v>220</v>
      </c>
      <c r="N82" s="344"/>
      <c r="O82" s="74" t="s">
        <v>59</v>
      </c>
      <c r="P82" s="87"/>
      <c r="Q82" s="91" t="s">
        <v>59</v>
      </c>
      <c r="R82" s="105"/>
      <c r="S82" s="88"/>
      <c r="T82" s="318"/>
      <c r="U82" s="319"/>
      <c r="V82" s="319"/>
      <c r="W82" s="319"/>
      <c r="X82" s="319"/>
      <c r="Y82" s="319"/>
      <c r="Z82" s="320"/>
    </row>
    <row r="83" spans="1:26" x14ac:dyDescent="0.15">
      <c r="A83" s="53"/>
      <c r="B83" s="54"/>
      <c r="C83" s="354" t="s">
        <v>376</v>
      </c>
      <c r="D83" s="355"/>
      <c r="E83" s="355"/>
      <c r="F83" s="355"/>
      <c r="G83" s="355"/>
      <c r="H83" s="356"/>
      <c r="I83" s="351" t="s">
        <v>209</v>
      </c>
      <c r="J83" s="352"/>
      <c r="K83" s="352" t="s">
        <v>210</v>
      </c>
      <c r="L83" s="352"/>
      <c r="M83" s="352" t="s">
        <v>220</v>
      </c>
      <c r="N83" s="353"/>
      <c r="O83" s="81" t="s">
        <v>59</v>
      </c>
      <c r="P83" s="97"/>
      <c r="Q83" s="83" t="s">
        <v>59</v>
      </c>
      <c r="R83" s="106"/>
      <c r="S83" s="98"/>
      <c r="T83" s="354"/>
      <c r="U83" s="355"/>
      <c r="V83" s="355"/>
      <c r="W83" s="355"/>
      <c r="X83" s="355"/>
      <c r="Y83" s="355"/>
      <c r="Z83" s="356"/>
    </row>
    <row r="84" spans="1:26" x14ac:dyDescent="0.15">
      <c r="A84" s="43" t="s">
        <v>197</v>
      </c>
      <c r="B84" s="44"/>
      <c r="C84" s="45"/>
      <c r="D84" s="55"/>
      <c r="E84" s="55"/>
      <c r="F84" s="55"/>
      <c r="G84" s="55"/>
      <c r="H84" s="55"/>
      <c r="I84" s="56"/>
      <c r="J84" s="56"/>
      <c r="K84" s="56"/>
      <c r="L84" s="56"/>
      <c r="M84" s="56"/>
      <c r="N84" s="56"/>
      <c r="O84" s="56"/>
      <c r="P84" s="56"/>
      <c r="Q84" s="32"/>
      <c r="R84" s="56"/>
      <c r="S84" s="56"/>
      <c r="T84" s="55"/>
      <c r="U84" s="46"/>
      <c r="V84" s="46"/>
      <c r="W84" s="46"/>
      <c r="X84" s="46"/>
      <c r="Y84" s="46"/>
      <c r="Z84" s="47"/>
    </row>
    <row r="85" spans="1:26" x14ac:dyDescent="0.15">
      <c r="A85" s="53"/>
      <c r="B85" s="330" t="s">
        <v>378</v>
      </c>
      <c r="C85" s="331"/>
      <c r="D85" s="331"/>
      <c r="E85" s="331"/>
      <c r="F85" s="331"/>
      <c r="G85" s="331"/>
      <c r="H85" s="332"/>
      <c r="I85" s="308" t="s">
        <v>217</v>
      </c>
      <c r="J85" s="309"/>
      <c r="K85" s="309"/>
      <c r="L85" s="309"/>
      <c r="M85" s="309"/>
      <c r="N85" s="310"/>
      <c r="O85" s="35" t="s">
        <v>59</v>
      </c>
      <c r="P85" s="85"/>
      <c r="Q85" s="36" t="s">
        <v>59</v>
      </c>
      <c r="R85" s="34" t="s">
        <v>59</v>
      </c>
      <c r="S85" s="86"/>
      <c r="T85" s="327" t="s">
        <v>377</v>
      </c>
      <c r="U85" s="328"/>
      <c r="V85" s="328"/>
      <c r="W85" s="328"/>
      <c r="X85" s="328"/>
      <c r="Y85" s="328"/>
      <c r="Z85" s="329"/>
    </row>
    <row r="97" customFormat="1" x14ac:dyDescent="0.15"/>
    <row r="98" customFormat="1" x14ac:dyDescent="0.15"/>
    <row r="99" customFormat="1" x14ac:dyDescent="0.15"/>
    <row r="100" customFormat="1" x14ac:dyDescent="0.15"/>
    <row r="101" customFormat="1" x14ac:dyDescent="0.15"/>
    <row r="102" customFormat="1" x14ac:dyDescent="0.15"/>
    <row r="103" customFormat="1" x14ac:dyDescent="0.15"/>
    <row r="104" customFormat="1" x14ac:dyDescent="0.15"/>
    <row r="105" customFormat="1" x14ac:dyDescent="0.15"/>
    <row r="106" customFormat="1" x14ac:dyDescent="0.15"/>
    <row r="107" customFormat="1" x14ac:dyDescent="0.15"/>
    <row r="108" customFormat="1" x14ac:dyDescent="0.15"/>
    <row r="109" customFormat="1" x14ac:dyDescent="0.15"/>
    <row r="110" customFormat="1" x14ac:dyDescent="0.15"/>
    <row r="111" customFormat="1" x14ac:dyDescent="0.15"/>
    <row r="112" customFormat="1" x14ac:dyDescent="0.15"/>
    <row r="113" customFormat="1" x14ac:dyDescent="0.15"/>
    <row r="114" customFormat="1" x14ac:dyDescent="0.15"/>
    <row r="115" customFormat="1" x14ac:dyDescent="0.15"/>
    <row r="116" customFormat="1" x14ac:dyDescent="0.15"/>
    <row r="117" customFormat="1" x14ac:dyDescent="0.15"/>
    <row r="118" customFormat="1" x14ac:dyDescent="0.15"/>
    <row r="119" customFormat="1" x14ac:dyDescent="0.15"/>
    <row r="120" customFormat="1" x14ac:dyDescent="0.15"/>
    <row r="121" customFormat="1" x14ac:dyDescent="0.15"/>
  </sheetData>
  <mergeCells count="224">
    <mergeCell ref="C83:H83"/>
    <mergeCell ref="I83:J83"/>
    <mergeCell ref="K83:L83"/>
    <mergeCell ref="M83:N83"/>
    <mergeCell ref="T83:Z83"/>
    <mergeCell ref="B80:H80"/>
    <mergeCell ref="I80:N80"/>
    <mergeCell ref="T80:Z80"/>
    <mergeCell ref="C82:H82"/>
    <mergeCell ref="I82:J82"/>
    <mergeCell ref="K82:L82"/>
    <mergeCell ref="M82:N82"/>
    <mergeCell ref="T82:Z82"/>
    <mergeCell ref="B78:H78"/>
    <mergeCell ref="I78:N78"/>
    <mergeCell ref="T78:Z78"/>
    <mergeCell ref="B79:H79"/>
    <mergeCell ref="I79:N79"/>
    <mergeCell ref="T79:Z79"/>
    <mergeCell ref="C75:H75"/>
    <mergeCell ref="I75:J75"/>
    <mergeCell ref="K75:L75"/>
    <mergeCell ref="M75:N75"/>
    <mergeCell ref="T75:Z75"/>
    <mergeCell ref="C76:H76"/>
    <mergeCell ref="I76:J76"/>
    <mergeCell ref="K76:L76"/>
    <mergeCell ref="M76:N76"/>
    <mergeCell ref="T76:Z76"/>
    <mergeCell ref="B72:H72"/>
    <mergeCell ref="I72:N72"/>
    <mergeCell ref="T72:Z72"/>
    <mergeCell ref="B73:H73"/>
    <mergeCell ref="I73:N73"/>
    <mergeCell ref="T73:Z73"/>
    <mergeCell ref="C69:H69"/>
    <mergeCell ref="I69:J69"/>
    <mergeCell ref="K69:L69"/>
    <mergeCell ref="M69:N69"/>
    <mergeCell ref="T69:Z69"/>
    <mergeCell ref="B71:H71"/>
    <mergeCell ref="I71:N71"/>
    <mergeCell ref="T71:Z71"/>
    <mergeCell ref="B66:H66"/>
    <mergeCell ref="I66:N66"/>
    <mergeCell ref="T66:Z66"/>
    <mergeCell ref="C68:H68"/>
    <mergeCell ref="I68:J68"/>
    <mergeCell ref="K68:L68"/>
    <mergeCell ref="M68:N68"/>
    <mergeCell ref="T68:Z68"/>
    <mergeCell ref="B64:H64"/>
    <mergeCell ref="I64:N64"/>
    <mergeCell ref="T64:Z64"/>
    <mergeCell ref="B65:H65"/>
    <mergeCell ref="I65:N65"/>
    <mergeCell ref="T65:Z65"/>
    <mergeCell ref="C61:H61"/>
    <mergeCell ref="I61:J61"/>
    <mergeCell ref="K61:L61"/>
    <mergeCell ref="M61:N61"/>
    <mergeCell ref="T61:Z61"/>
    <mergeCell ref="C62:H62"/>
    <mergeCell ref="I62:J62"/>
    <mergeCell ref="K62:L62"/>
    <mergeCell ref="M62:N62"/>
    <mergeCell ref="T62:Z62"/>
    <mergeCell ref="B58:H58"/>
    <mergeCell ref="I58:N58"/>
    <mergeCell ref="T58:Z58"/>
    <mergeCell ref="C60:H60"/>
    <mergeCell ref="I60:J60"/>
    <mergeCell ref="K60:L60"/>
    <mergeCell ref="M60:N60"/>
    <mergeCell ref="T60:Z60"/>
    <mergeCell ref="B56:H56"/>
    <mergeCell ref="I56:N56"/>
    <mergeCell ref="T56:Z56"/>
    <mergeCell ref="B57:H57"/>
    <mergeCell ref="I57:N57"/>
    <mergeCell ref="T57:Z57"/>
    <mergeCell ref="B55:H55"/>
    <mergeCell ref="I55:N55"/>
    <mergeCell ref="T55:Z55"/>
    <mergeCell ref="B44:H44"/>
    <mergeCell ref="I44:N44"/>
    <mergeCell ref="T44:Z44"/>
    <mergeCell ref="B45:H45"/>
    <mergeCell ref="I45:N45"/>
    <mergeCell ref="T45:Z45"/>
    <mergeCell ref="C48:H48"/>
    <mergeCell ref="I48:J48"/>
    <mergeCell ref="K48:L48"/>
    <mergeCell ref="M48:N48"/>
    <mergeCell ref="T48:Z48"/>
    <mergeCell ref="B51:H51"/>
    <mergeCell ref="I51:N51"/>
    <mergeCell ref="T51:Z51"/>
    <mergeCell ref="T50:Z50"/>
    <mergeCell ref="C47:H47"/>
    <mergeCell ref="I47:J47"/>
    <mergeCell ref="K47:L47"/>
    <mergeCell ref="M47:N47"/>
    <mergeCell ref="T47:Z47"/>
    <mergeCell ref="T33:Z33"/>
    <mergeCell ref="B34:H34"/>
    <mergeCell ref="I34:N34"/>
    <mergeCell ref="T34:Z34"/>
    <mergeCell ref="B35:H35"/>
    <mergeCell ref="I35:N35"/>
    <mergeCell ref="T35:Z35"/>
    <mergeCell ref="C41:H41"/>
    <mergeCell ref="I41:J41"/>
    <mergeCell ref="K41:L41"/>
    <mergeCell ref="M41:N41"/>
    <mergeCell ref="T41:Z41"/>
    <mergeCell ref="C39:H39"/>
    <mergeCell ref="I39:J39"/>
    <mergeCell ref="K39:L39"/>
    <mergeCell ref="M39:N39"/>
    <mergeCell ref="T39:Z39"/>
    <mergeCell ref="C40:H40"/>
    <mergeCell ref="I40:J40"/>
    <mergeCell ref="K40:L40"/>
    <mergeCell ref="M40:N40"/>
    <mergeCell ref="T40:Z40"/>
    <mergeCell ref="B36:H36"/>
    <mergeCell ref="I36:N36"/>
    <mergeCell ref="T36:Z36"/>
    <mergeCell ref="C38:H38"/>
    <mergeCell ref="I38:J38"/>
    <mergeCell ref="K38:L38"/>
    <mergeCell ref="M38:N38"/>
    <mergeCell ref="T38:Z38"/>
    <mergeCell ref="B43:H43"/>
    <mergeCell ref="I43:N43"/>
    <mergeCell ref="T43:Z43"/>
    <mergeCell ref="M21:N21"/>
    <mergeCell ref="T21:Z21"/>
    <mergeCell ref="B16:H16"/>
    <mergeCell ref="I16:N16"/>
    <mergeCell ref="T16:Z16"/>
    <mergeCell ref="B17:H17"/>
    <mergeCell ref="I17:N17"/>
    <mergeCell ref="T17:Z17"/>
    <mergeCell ref="M20:N20"/>
    <mergeCell ref="T20:Z20"/>
    <mergeCell ref="B18:H18"/>
    <mergeCell ref="I18:N18"/>
    <mergeCell ref="T18:Z18"/>
    <mergeCell ref="C20:H20"/>
    <mergeCell ref="I20:J20"/>
    <mergeCell ref="K20:L20"/>
    <mergeCell ref="B85:H85"/>
    <mergeCell ref="I85:N85"/>
    <mergeCell ref="T85:Z85"/>
    <mergeCell ref="B50:H50"/>
    <mergeCell ref="I50:N50"/>
    <mergeCell ref="C28:H28"/>
    <mergeCell ref="I28:J28"/>
    <mergeCell ref="K28:L28"/>
    <mergeCell ref="M28:N28"/>
    <mergeCell ref="T28:Z28"/>
    <mergeCell ref="C29:H29"/>
    <mergeCell ref="I29:J29"/>
    <mergeCell ref="K29:L29"/>
    <mergeCell ref="M29:N29"/>
    <mergeCell ref="T29:Z29"/>
    <mergeCell ref="C30:H30"/>
    <mergeCell ref="I30:J30"/>
    <mergeCell ref="K30:L30"/>
    <mergeCell ref="I33:N33"/>
    <mergeCell ref="C53:H53"/>
    <mergeCell ref="I53:J53"/>
    <mergeCell ref="K53:L53"/>
    <mergeCell ref="M53:N53"/>
    <mergeCell ref="T53:Z53"/>
    <mergeCell ref="M30:N30"/>
    <mergeCell ref="T30:Z30"/>
    <mergeCell ref="B32:H32"/>
    <mergeCell ref="I32:N32"/>
    <mergeCell ref="T32:Z32"/>
    <mergeCell ref="B33:H33"/>
    <mergeCell ref="C14:H14"/>
    <mergeCell ref="I14:N14"/>
    <mergeCell ref="T14:Z14"/>
    <mergeCell ref="B26:H26"/>
    <mergeCell ref="I26:N26"/>
    <mergeCell ref="T26:Z26"/>
    <mergeCell ref="B23:H23"/>
    <mergeCell ref="I23:N23"/>
    <mergeCell ref="T23:Z23"/>
    <mergeCell ref="B24:H24"/>
    <mergeCell ref="I24:N24"/>
    <mergeCell ref="T24:Z24"/>
    <mergeCell ref="B25:H25"/>
    <mergeCell ref="I25:N25"/>
    <mergeCell ref="T25:Z25"/>
    <mergeCell ref="C21:H21"/>
    <mergeCell ref="I21:J21"/>
    <mergeCell ref="K21:L21"/>
    <mergeCell ref="T13:Z13"/>
    <mergeCell ref="A7:H7"/>
    <mergeCell ref="I7:N7"/>
    <mergeCell ref="T7:Z7"/>
    <mergeCell ref="B9:H9"/>
    <mergeCell ref="I9:N9"/>
    <mergeCell ref="T9:Z9"/>
    <mergeCell ref="B10:H10"/>
    <mergeCell ref="I10:N10"/>
    <mergeCell ref="T10:Z10"/>
    <mergeCell ref="C13:H13"/>
    <mergeCell ref="I13:N13"/>
    <mergeCell ref="A2:V3"/>
    <mergeCell ref="W2:Y2"/>
    <mergeCell ref="W3:Y3"/>
    <mergeCell ref="A5:H6"/>
    <mergeCell ref="I5:N6"/>
    <mergeCell ref="O5:Q5"/>
    <mergeCell ref="R5:S5"/>
    <mergeCell ref="T5:Z6"/>
    <mergeCell ref="B11:H11"/>
    <mergeCell ref="I11:N11"/>
    <mergeCell ref="T11:Z11"/>
  </mergeCells>
  <phoneticPr fontId="1"/>
  <dataValidations count="4">
    <dataValidation type="list" allowBlank="1" showInputMessage="1" showErrorMessage="1" sqref="R7 S10:S11 O13:Q14 P10:P11 O23:O26 Q85:R85 O85 O7 Y4 Z2:Z3 O9:O11 Q9:R11 O16:O18 Q16:R18 S17:S18 P17:P18 O20:Q21 P24:P26 S24:S26 Q23:R26 O28:Q30 O32:O36 Q32:R36 S33:S36 P33:P36 O38:Q41 O47:Q48 P44:P45 S44:S45 Q43:R45 O43:O45 O50 Q50:R50 O51:S51 O53:Q53 O55:O58 P56:P58 S56:S58 Q55:R58 O60:Q62 O64:O66 P65:P66 S65:S66 Q64:R66 O68:Q69 O71:O73 P72:P73 S72:S73 Q71:R73 O75:Q76 O78:O80 P79:P80 S79:S80 Q78:R80 O82:Q83" xr:uid="{00000000-0002-0000-0300-000000000000}">
      <formula1>"□,■"</formula1>
    </dataValidation>
    <dataValidation type="list" allowBlank="1" showInputMessage="1" showErrorMessage="1" sqref="I20:J21 I28:J30 I38:J41 I47:J48 I53:J53 I60:J62 I68:J69 I75:J76 I82:J83" xr:uid="{00000000-0002-0000-0300-000001000000}">
      <formula1>"□Word,■Word"</formula1>
    </dataValidation>
    <dataValidation type="list" allowBlank="1" showInputMessage="1" showErrorMessage="1" sqref="K20:L21 K28:L30 K38:L41 K47:L48 K53:L53 K60:L62 K68:L69 K75:L76 K82:L83" xr:uid="{00000000-0002-0000-0300-000002000000}">
      <formula1>"□Excel,■Excel"</formula1>
    </dataValidation>
    <dataValidation type="list" allowBlank="1" showInputMessage="1" showErrorMessage="1" sqref="M20:N21 M28:N30 M38:N41 M47:N48 M53:N53 M60:N62 M68:N69 M75:N76 M82:N83" xr:uid="{00000000-0002-0000-0300-000003000000}">
      <formula1>"□その他,■その他"</formula1>
    </dataValidation>
  </dataValidations>
  <pageMargins left="0.78740157480314965" right="0.39370078740157483" top="0.39370078740157483" bottom="0.39370078740157483" header="0.31496062992125984" footer="0.31496062992125984"/>
  <pageSetup paperSize="9" orientation="portrait" r:id="rId1"/>
  <rowBreaks count="1" manualBreakCount="1">
    <brk id="53" max="16383" man="1"/>
  </rowBreaks>
  <colBreaks count="1" manualBreakCount="1">
    <brk id="2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A1:Y43"/>
  <sheetViews>
    <sheetView zoomScaleNormal="100" workbookViewId="0">
      <selection activeCell="AI16" sqref="AI16"/>
    </sheetView>
  </sheetViews>
  <sheetFormatPr defaultRowHeight="13.5" x14ac:dyDescent="0.15"/>
  <cols>
    <col min="1" max="1" width="2.125" style="118" customWidth="1"/>
    <col min="2" max="2" width="2.125" customWidth="1"/>
    <col min="3" max="30" width="3.625" customWidth="1"/>
  </cols>
  <sheetData>
    <row r="1" spans="1:25" ht="20.100000000000001" customHeight="1" x14ac:dyDescent="0.15">
      <c r="C1" s="27"/>
      <c r="D1" s="27"/>
      <c r="E1" s="27"/>
      <c r="F1" s="27"/>
      <c r="G1" s="27"/>
      <c r="K1" s="27"/>
      <c r="O1" s="27"/>
    </row>
    <row r="2" spans="1:25" ht="20.100000000000001" customHeight="1" x14ac:dyDescent="0.15">
      <c r="A2" s="118" t="s">
        <v>466</v>
      </c>
    </row>
    <row r="3" spans="1:25" ht="20.100000000000001" customHeight="1" x14ac:dyDescent="0.15">
      <c r="C3" s="11"/>
      <c r="D3" s="12"/>
      <c r="E3" s="12"/>
      <c r="F3" s="13"/>
      <c r="G3" s="210" t="s">
        <v>66</v>
      </c>
      <c r="H3" s="212"/>
      <c r="I3" s="213"/>
      <c r="J3" s="140" t="s">
        <v>68</v>
      </c>
      <c r="K3" s="140"/>
      <c r="L3" s="140"/>
      <c r="M3" s="140"/>
      <c r="N3" s="140"/>
      <c r="O3" s="140"/>
      <c r="P3" s="140"/>
      <c r="Q3" s="140"/>
      <c r="R3" s="140" t="s">
        <v>69</v>
      </c>
      <c r="S3" s="140"/>
      <c r="T3" s="140"/>
      <c r="U3" s="140"/>
      <c r="V3" s="140"/>
      <c r="W3" s="140"/>
      <c r="X3" s="140"/>
      <c r="Y3" s="140"/>
    </row>
    <row r="4" spans="1:25" ht="20.100000000000001" customHeight="1" x14ac:dyDescent="0.15">
      <c r="C4" s="14"/>
      <c r="D4" s="15"/>
      <c r="E4" s="15"/>
      <c r="F4" s="16"/>
      <c r="G4" s="369" t="s">
        <v>67</v>
      </c>
      <c r="H4" s="370"/>
      <c r="I4" s="371"/>
      <c r="J4" s="377" t="s">
        <v>70</v>
      </c>
      <c r="K4" s="377"/>
      <c r="L4" s="377"/>
      <c r="M4" s="377"/>
      <c r="N4" s="377"/>
      <c r="O4" s="377"/>
      <c r="P4" s="377"/>
      <c r="Q4" s="377"/>
      <c r="R4" s="377" t="s">
        <v>70</v>
      </c>
      <c r="S4" s="377"/>
      <c r="T4" s="377"/>
      <c r="U4" s="377"/>
      <c r="V4" s="377"/>
      <c r="W4" s="377"/>
      <c r="X4" s="377"/>
      <c r="Y4" s="377"/>
    </row>
    <row r="5" spans="1:25" ht="20.100000000000001" customHeight="1" x14ac:dyDescent="0.15">
      <c r="C5" s="372" t="s">
        <v>77</v>
      </c>
      <c r="D5" s="372"/>
      <c r="E5" s="372"/>
      <c r="F5" s="372"/>
      <c r="G5" s="378"/>
      <c r="H5" s="378"/>
      <c r="I5" s="378"/>
      <c r="J5" s="372" t="s">
        <v>459</v>
      </c>
      <c r="K5" s="372"/>
      <c r="L5" s="372"/>
      <c r="M5" s="372"/>
      <c r="N5" s="372"/>
      <c r="O5" s="372"/>
      <c r="P5" s="372"/>
      <c r="Q5" s="372"/>
      <c r="R5" s="372"/>
      <c r="S5" s="372"/>
      <c r="T5" s="372"/>
      <c r="U5" s="372"/>
      <c r="V5" s="372"/>
      <c r="W5" s="372"/>
      <c r="X5" s="372"/>
      <c r="Y5" s="372"/>
    </row>
    <row r="6" spans="1:25" ht="20.100000000000001" customHeight="1" x14ac:dyDescent="0.15">
      <c r="C6" s="372" t="s">
        <v>379</v>
      </c>
      <c r="D6" s="372"/>
      <c r="E6" s="372"/>
      <c r="F6" s="372"/>
      <c r="G6" s="378"/>
      <c r="H6" s="378"/>
      <c r="I6" s="378"/>
      <c r="J6" s="372" t="s">
        <v>76</v>
      </c>
      <c r="K6" s="372"/>
      <c r="L6" s="372"/>
      <c r="M6" s="372"/>
      <c r="N6" s="372"/>
      <c r="O6" s="372"/>
      <c r="P6" s="372"/>
      <c r="Q6" s="372"/>
      <c r="R6" s="372"/>
      <c r="S6" s="372"/>
      <c r="T6" s="372"/>
      <c r="U6" s="372"/>
      <c r="V6" s="372"/>
      <c r="W6" s="372"/>
      <c r="X6" s="372"/>
      <c r="Y6" s="372"/>
    </row>
    <row r="7" spans="1:25" ht="20.100000000000001" customHeight="1" x14ac:dyDescent="0.15">
      <c r="C7" s="372" t="s">
        <v>65</v>
      </c>
      <c r="D7" s="372"/>
      <c r="E7" s="372"/>
      <c r="F7" s="372"/>
      <c r="G7" s="240" t="s">
        <v>486</v>
      </c>
      <c r="H7" s="240"/>
      <c r="I7" s="240"/>
      <c r="J7" s="372" t="s">
        <v>460</v>
      </c>
      <c r="K7" s="372"/>
      <c r="L7" s="372"/>
      <c r="M7" s="372"/>
      <c r="N7" s="372"/>
      <c r="O7" s="372"/>
      <c r="P7" s="372"/>
      <c r="Q7" s="372"/>
      <c r="R7" s="372"/>
      <c r="S7" s="372"/>
      <c r="T7" s="372"/>
      <c r="U7" s="372"/>
      <c r="V7" s="372"/>
      <c r="W7" s="372"/>
      <c r="X7" s="372"/>
      <c r="Y7" s="372"/>
    </row>
    <row r="8" spans="1:25" ht="20.100000000000001" customHeight="1" x14ac:dyDescent="0.15">
      <c r="C8" s="372" t="s">
        <v>71</v>
      </c>
      <c r="D8" s="372"/>
      <c r="E8" s="372"/>
      <c r="F8" s="372"/>
      <c r="G8" s="240" t="s">
        <v>487</v>
      </c>
      <c r="H8" s="240"/>
      <c r="I8" s="240"/>
      <c r="J8" s="372" t="s">
        <v>461</v>
      </c>
      <c r="K8" s="372"/>
      <c r="L8" s="372"/>
      <c r="M8" s="372"/>
      <c r="N8" s="372"/>
      <c r="O8" s="372"/>
      <c r="P8" s="372"/>
      <c r="Q8" s="372"/>
      <c r="R8" s="372"/>
      <c r="S8" s="372"/>
      <c r="T8" s="372"/>
      <c r="U8" s="372"/>
      <c r="V8" s="372"/>
      <c r="W8" s="372"/>
      <c r="X8" s="372"/>
      <c r="Y8" s="372"/>
    </row>
    <row r="9" spans="1:25" ht="20.100000000000001" customHeight="1" x14ac:dyDescent="0.15">
      <c r="C9" s="372" t="s">
        <v>72</v>
      </c>
      <c r="D9" s="372"/>
      <c r="E9" s="372"/>
      <c r="F9" s="372"/>
      <c r="G9" s="240" t="s">
        <v>73</v>
      </c>
      <c r="H9" s="240"/>
      <c r="I9" s="240"/>
      <c r="J9" s="372" t="s">
        <v>462</v>
      </c>
      <c r="K9" s="372"/>
      <c r="L9" s="372"/>
      <c r="M9" s="372"/>
      <c r="N9" s="372"/>
      <c r="O9" s="372"/>
      <c r="P9" s="372"/>
      <c r="Q9" s="372"/>
      <c r="R9" s="372"/>
      <c r="S9" s="372"/>
      <c r="T9" s="372"/>
      <c r="U9" s="372"/>
      <c r="V9" s="372"/>
      <c r="W9" s="372"/>
      <c r="X9" s="372"/>
      <c r="Y9" s="372"/>
    </row>
    <row r="10" spans="1:25" ht="20.100000000000001" customHeight="1" x14ac:dyDescent="0.15">
      <c r="C10" s="372" t="s">
        <v>74</v>
      </c>
      <c r="D10" s="372"/>
      <c r="E10" s="372"/>
      <c r="F10" s="372"/>
      <c r="G10" s="240" t="s">
        <v>75</v>
      </c>
      <c r="H10" s="240"/>
      <c r="I10" s="240"/>
      <c r="J10" s="372" t="s">
        <v>309</v>
      </c>
      <c r="K10" s="372"/>
      <c r="L10" s="372"/>
      <c r="M10" s="372"/>
      <c r="N10" s="372"/>
      <c r="O10" s="372"/>
      <c r="P10" s="372"/>
      <c r="Q10" s="372"/>
      <c r="R10" s="372"/>
      <c r="S10" s="372"/>
      <c r="T10" s="372"/>
      <c r="U10" s="372"/>
      <c r="V10" s="372"/>
      <c r="W10" s="372"/>
      <c r="X10" s="372"/>
      <c r="Y10" s="372"/>
    </row>
    <row r="11" spans="1:25" ht="20.100000000000001" customHeight="1" x14ac:dyDescent="0.15">
      <c r="C11" s="372" t="s">
        <v>197</v>
      </c>
      <c r="D11" s="372"/>
      <c r="E11" s="372"/>
      <c r="F11" s="372"/>
      <c r="G11" s="240" t="s">
        <v>198</v>
      </c>
      <c r="H11" s="240"/>
      <c r="I11" s="240"/>
      <c r="J11" s="373"/>
      <c r="K11" s="373"/>
      <c r="L11" s="373"/>
      <c r="M11" s="373"/>
      <c r="N11" s="373"/>
      <c r="O11" s="373"/>
      <c r="P11" s="373"/>
      <c r="Q11" s="373"/>
      <c r="R11" s="373"/>
      <c r="S11" s="373"/>
      <c r="T11" s="373"/>
      <c r="U11" s="373"/>
      <c r="V11" s="373"/>
      <c r="W11" s="373"/>
      <c r="X11" s="373"/>
      <c r="Y11" s="373"/>
    </row>
    <row r="12" spans="1:25" ht="20.100000000000001" customHeight="1" x14ac:dyDescent="0.15">
      <c r="C12" s="372"/>
      <c r="D12" s="372"/>
      <c r="E12" s="372"/>
      <c r="F12" s="372"/>
      <c r="G12" s="240"/>
      <c r="H12" s="240"/>
      <c r="I12" s="240"/>
      <c r="J12" s="372"/>
      <c r="K12" s="372"/>
      <c r="L12" s="372"/>
      <c r="M12" s="372"/>
      <c r="N12" s="372"/>
      <c r="O12" s="372"/>
      <c r="P12" s="372"/>
      <c r="Q12" s="372"/>
      <c r="R12" s="372"/>
      <c r="S12" s="372"/>
      <c r="T12" s="372"/>
      <c r="U12" s="372"/>
      <c r="V12" s="372"/>
      <c r="W12" s="372"/>
      <c r="X12" s="372"/>
      <c r="Y12" s="372"/>
    </row>
    <row r="13" spans="1:25" ht="20.100000000000001" customHeight="1" x14ac:dyDescent="0.15">
      <c r="C13" s="372"/>
      <c r="D13" s="372"/>
      <c r="E13" s="372"/>
      <c r="F13" s="372"/>
      <c r="G13" s="240"/>
      <c r="H13" s="240"/>
      <c r="I13" s="240"/>
      <c r="J13" s="372"/>
      <c r="K13" s="372"/>
      <c r="L13" s="372"/>
      <c r="M13" s="372"/>
      <c r="N13" s="372"/>
      <c r="O13" s="372"/>
      <c r="P13" s="372"/>
      <c r="Q13" s="372"/>
      <c r="R13" s="372"/>
      <c r="S13" s="372"/>
      <c r="T13" s="372"/>
      <c r="U13" s="372"/>
      <c r="V13" s="372"/>
      <c r="W13" s="372"/>
      <c r="X13" s="372"/>
      <c r="Y13" s="372"/>
    </row>
    <row r="14" spans="1:25" ht="20.100000000000001" customHeight="1" x14ac:dyDescent="0.15">
      <c r="C14" s="374" t="s">
        <v>195</v>
      </c>
      <c r="D14" s="374"/>
      <c r="E14" s="374"/>
      <c r="F14" s="374"/>
      <c r="G14" s="374"/>
      <c r="H14" s="374"/>
      <c r="I14" s="374"/>
      <c r="J14" s="374"/>
      <c r="K14" s="374"/>
      <c r="L14" s="374"/>
      <c r="M14" s="374"/>
      <c r="N14" s="374"/>
      <c r="O14" s="374"/>
      <c r="P14" s="374"/>
      <c r="Q14" s="374"/>
      <c r="R14" s="374"/>
      <c r="S14" s="374"/>
      <c r="T14" s="374"/>
      <c r="U14" s="374"/>
      <c r="V14" s="241" t="s">
        <v>193</v>
      </c>
      <c r="W14" s="241"/>
      <c r="X14" s="241"/>
      <c r="Y14" s="241" t="s">
        <v>59</v>
      </c>
    </row>
    <row r="15" spans="1:25" ht="20.100000000000001" customHeight="1" x14ac:dyDescent="0.15">
      <c r="C15" s="375"/>
      <c r="D15" s="375"/>
      <c r="E15" s="375"/>
      <c r="F15" s="375"/>
      <c r="G15" s="375"/>
      <c r="H15" s="375"/>
      <c r="I15" s="375"/>
      <c r="J15" s="375"/>
      <c r="K15" s="375"/>
      <c r="L15" s="375"/>
      <c r="M15" s="375"/>
      <c r="N15" s="375"/>
      <c r="O15" s="375"/>
      <c r="P15" s="375"/>
      <c r="Q15" s="375"/>
      <c r="R15" s="375"/>
      <c r="S15" s="375"/>
      <c r="T15" s="375"/>
      <c r="U15" s="375"/>
      <c r="V15" s="376"/>
      <c r="W15" s="376"/>
      <c r="X15" s="376"/>
      <c r="Y15" s="376"/>
    </row>
    <row r="16" spans="1:25" ht="20.100000000000001" customHeight="1" x14ac:dyDescent="0.15">
      <c r="C16" s="379" t="s">
        <v>194</v>
      </c>
      <c r="D16" s="380"/>
      <c r="E16" s="380"/>
      <c r="F16" s="380"/>
      <c r="G16" s="380"/>
      <c r="H16" s="380"/>
      <c r="I16" s="380"/>
      <c r="J16" s="380"/>
      <c r="K16" s="380"/>
      <c r="L16" s="380"/>
      <c r="M16" s="380"/>
      <c r="N16" s="380"/>
      <c r="O16" s="380"/>
      <c r="P16" s="380"/>
      <c r="Q16" s="380"/>
      <c r="R16" s="380"/>
      <c r="S16" s="380"/>
      <c r="T16" s="380"/>
      <c r="U16" s="381"/>
      <c r="V16" s="388" t="s">
        <v>193</v>
      </c>
      <c r="W16" s="389"/>
      <c r="X16" s="390"/>
      <c r="Y16" s="24" t="s">
        <v>59</v>
      </c>
    </row>
    <row r="17" spans="1:25" ht="20.100000000000001" customHeight="1" x14ac:dyDescent="0.15">
      <c r="C17" s="382"/>
      <c r="D17" s="383"/>
      <c r="E17" s="383"/>
      <c r="F17" s="383"/>
      <c r="G17" s="383"/>
      <c r="H17" s="383"/>
      <c r="I17" s="383"/>
      <c r="J17" s="383"/>
      <c r="K17" s="383"/>
      <c r="L17" s="383"/>
      <c r="M17" s="383"/>
      <c r="N17" s="383"/>
      <c r="O17" s="383"/>
      <c r="P17" s="383"/>
      <c r="Q17" s="383"/>
      <c r="R17" s="383"/>
      <c r="S17" s="383"/>
      <c r="T17" s="383"/>
      <c r="U17" s="384"/>
      <c r="V17" s="28"/>
      <c r="W17" s="391" t="s">
        <v>200</v>
      </c>
      <c r="X17" s="391"/>
      <c r="Y17" s="392"/>
    </row>
    <row r="18" spans="1:25" ht="20.100000000000001" customHeight="1" x14ac:dyDescent="0.15"/>
    <row r="19" spans="1:25" ht="20.100000000000001" customHeight="1" x14ac:dyDescent="0.15">
      <c r="A19" s="118" t="s">
        <v>467</v>
      </c>
    </row>
    <row r="20" spans="1:25" ht="20.100000000000001" customHeight="1" x14ac:dyDescent="0.15">
      <c r="C20" s="210" t="s">
        <v>8</v>
      </c>
      <c r="D20" s="212"/>
      <c r="E20" s="212"/>
      <c r="F20" s="213"/>
      <c r="G20" s="219" t="s">
        <v>78</v>
      </c>
      <c r="H20" s="220"/>
      <c r="I20" s="221"/>
      <c r="J20" s="5" t="s">
        <v>82</v>
      </c>
      <c r="K20" s="22" t="s">
        <v>80</v>
      </c>
      <c r="L20" s="22"/>
      <c r="M20" s="22"/>
      <c r="N20" s="22"/>
      <c r="O20" s="22"/>
      <c r="P20" s="22"/>
      <c r="Q20" s="22"/>
      <c r="R20" s="6"/>
      <c r="S20" s="22"/>
      <c r="T20" s="22"/>
      <c r="U20" s="22"/>
      <c r="V20" s="22"/>
      <c r="W20" s="22"/>
      <c r="X20" s="22"/>
      <c r="Y20" s="23"/>
    </row>
    <row r="21" spans="1:25" ht="20.100000000000001" customHeight="1" x14ac:dyDescent="0.15">
      <c r="C21" s="369"/>
      <c r="D21" s="370"/>
      <c r="E21" s="370"/>
      <c r="F21" s="371"/>
      <c r="G21" s="220" t="s">
        <v>79</v>
      </c>
      <c r="H21" s="220"/>
      <c r="I21" s="220"/>
      <c r="J21" s="220"/>
      <c r="K21" s="220"/>
      <c r="L21" s="221"/>
      <c r="M21" s="21"/>
      <c r="N21" s="22">
        <v>5</v>
      </c>
      <c r="O21" s="22" t="s">
        <v>86</v>
      </c>
      <c r="P21" s="22"/>
      <c r="Q21" s="22"/>
      <c r="R21" s="22"/>
      <c r="S21" s="22"/>
      <c r="T21" s="22"/>
      <c r="U21" s="22"/>
      <c r="V21" s="22"/>
      <c r="W21" s="22"/>
      <c r="X21" s="22"/>
      <c r="Y21" s="23"/>
    </row>
    <row r="22" spans="1:25" ht="20.100000000000001" customHeight="1" x14ac:dyDescent="0.15">
      <c r="C22" s="210" t="s">
        <v>9</v>
      </c>
      <c r="D22" s="212"/>
      <c r="E22" s="212"/>
      <c r="F22" s="213"/>
      <c r="G22" s="210" t="s">
        <v>78</v>
      </c>
      <c r="H22" s="212"/>
      <c r="I22" s="213"/>
      <c r="J22" s="17" t="s">
        <v>59</v>
      </c>
      <c r="K22" s="7" t="s">
        <v>80</v>
      </c>
      <c r="L22" s="7"/>
      <c r="M22" s="7"/>
      <c r="N22" s="7"/>
      <c r="O22" s="7"/>
      <c r="P22" s="7"/>
      <c r="Q22" s="7"/>
      <c r="R22" s="18" t="s">
        <v>59</v>
      </c>
      <c r="S22" s="7" t="s">
        <v>83</v>
      </c>
      <c r="T22" s="7"/>
      <c r="U22" s="7"/>
      <c r="V22" s="7"/>
      <c r="W22" s="7"/>
      <c r="X22" s="7"/>
      <c r="Y22" s="8"/>
    </row>
    <row r="23" spans="1:25" ht="20.100000000000001" customHeight="1" x14ac:dyDescent="0.15">
      <c r="C23" s="385"/>
      <c r="D23" s="386"/>
      <c r="E23" s="386"/>
      <c r="F23" s="387"/>
      <c r="G23" s="369"/>
      <c r="H23" s="370"/>
      <c r="I23" s="371"/>
      <c r="J23" s="19" t="s">
        <v>59</v>
      </c>
      <c r="K23" s="9" t="s">
        <v>81</v>
      </c>
      <c r="L23" s="9"/>
      <c r="M23" s="9"/>
      <c r="N23" s="9"/>
      <c r="O23" s="20" t="s">
        <v>59</v>
      </c>
      <c r="P23" s="9" t="s">
        <v>84</v>
      </c>
      <c r="Q23" s="9"/>
      <c r="R23" s="393"/>
      <c r="S23" s="393"/>
      <c r="T23" s="393"/>
      <c r="U23" s="393"/>
      <c r="V23" s="393"/>
      <c r="W23" s="393"/>
      <c r="X23" s="393"/>
      <c r="Y23" s="10" t="s">
        <v>85</v>
      </c>
    </row>
    <row r="24" spans="1:25" ht="20.100000000000001" customHeight="1" x14ac:dyDescent="0.15">
      <c r="C24" s="369"/>
      <c r="D24" s="370"/>
      <c r="E24" s="370"/>
      <c r="F24" s="371"/>
      <c r="G24" s="219" t="s">
        <v>79</v>
      </c>
      <c r="H24" s="220"/>
      <c r="I24" s="220"/>
      <c r="J24" s="220"/>
      <c r="K24" s="220"/>
      <c r="L24" s="221"/>
      <c r="M24" s="21"/>
      <c r="N24" s="22"/>
      <c r="O24" s="22" t="s">
        <v>86</v>
      </c>
      <c r="P24" s="22"/>
      <c r="Q24" s="22"/>
      <c r="R24" s="22"/>
      <c r="S24" s="22"/>
      <c r="T24" s="22"/>
      <c r="U24" s="22"/>
      <c r="V24" s="22"/>
      <c r="W24" s="22"/>
      <c r="X24" s="22"/>
      <c r="Y24" s="23"/>
    </row>
    <row r="25" spans="1:25" ht="20.100000000000001" customHeight="1" x14ac:dyDescent="0.15">
      <c r="C25" s="379" t="s">
        <v>196</v>
      </c>
      <c r="D25" s="380"/>
      <c r="E25" s="380"/>
      <c r="F25" s="380"/>
      <c r="G25" s="380"/>
      <c r="H25" s="380"/>
      <c r="I25" s="380"/>
      <c r="J25" s="380"/>
      <c r="K25" s="380"/>
      <c r="L25" s="380"/>
      <c r="M25" s="380"/>
      <c r="N25" s="380"/>
      <c r="O25" s="380"/>
      <c r="P25" s="380"/>
      <c r="Q25" s="380"/>
      <c r="R25" s="380"/>
      <c r="S25" s="380"/>
      <c r="T25" s="380"/>
      <c r="U25" s="381"/>
      <c r="V25" s="240" t="s">
        <v>199</v>
      </c>
      <c r="W25" s="240"/>
      <c r="X25" s="240"/>
      <c r="Y25" s="24" t="s">
        <v>59</v>
      </c>
    </row>
    <row r="26" spans="1:25" ht="20.100000000000001" customHeight="1" x14ac:dyDescent="0.15">
      <c r="C26" s="382"/>
      <c r="D26" s="383"/>
      <c r="E26" s="383"/>
      <c r="F26" s="383"/>
      <c r="G26" s="383"/>
      <c r="H26" s="383"/>
      <c r="I26" s="383"/>
      <c r="J26" s="383"/>
      <c r="K26" s="383"/>
      <c r="L26" s="383"/>
      <c r="M26" s="383"/>
      <c r="N26" s="383"/>
      <c r="O26" s="383"/>
      <c r="P26" s="383"/>
      <c r="Q26" s="383"/>
      <c r="R26" s="383"/>
      <c r="S26" s="383"/>
      <c r="T26" s="383"/>
      <c r="U26" s="384"/>
      <c r="V26" s="240" t="s">
        <v>193</v>
      </c>
      <c r="W26" s="240"/>
      <c r="X26" s="240"/>
      <c r="Y26" s="24" t="s">
        <v>59</v>
      </c>
    </row>
    <row r="27" spans="1:25" ht="20.100000000000001" customHeight="1" x14ac:dyDescent="0.15">
      <c r="C27" s="394" t="s">
        <v>310</v>
      </c>
      <c r="D27" s="394"/>
      <c r="E27" s="394"/>
      <c r="F27" s="394"/>
      <c r="G27" s="394"/>
      <c r="H27" s="394"/>
      <c r="I27" s="394"/>
      <c r="J27" s="394"/>
      <c r="K27" s="394"/>
      <c r="L27" s="394"/>
      <c r="M27" s="394"/>
      <c r="N27" s="394"/>
      <c r="O27" s="394"/>
      <c r="P27" s="394"/>
      <c r="Q27" s="394"/>
      <c r="R27" s="394"/>
      <c r="S27" s="394"/>
      <c r="T27" s="394"/>
      <c r="U27" s="394"/>
      <c r="V27" s="241" t="s">
        <v>193</v>
      </c>
      <c r="W27" s="241"/>
      <c r="X27" s="241"/>
      <c r="Y27" s="241" t="s">
        <v>59</v>
      </c>
    </row>
    <row r="28" spans="1:25" ht="20.100000000000001" customHeight="1" x14ac:dyDescent="0.15">
      <c r="C28" s="395"/>
      <c r="D28" s="395"/>
      <c r="E28" s="395"/>
      <c r="F28" s="395"/>
      <c r="G28" s="395"/>
      <c r="H28" s="395"/>
      <c r="I28" s="395"/>
      <c r="J28" s="395"/>
      <c r="K28" s="395"/>
      <c r="L28" s="395"/>
      <c r="M28" s="395"/>
      <c r="N28" s="395"/>
      <c r="O28" s="395"/>
      <c r="P28" s="395"/>
      <c r="Q28" s="395"/>
      <c r="R28" s="395"/>
      <c r="S28" s="395"/>
      <c r="T28" s="395"/>
      <c r="U28" s="395"/>
      <c r="V28" s="376"/>
      <c r="W28" s="376"/>
      <c r="X28" s="376"/>
      <c r="Y28" s="376"/>
    </row>
    <row r="29" spans="1:25" ht="20.100000000000001" customHeight="1" x14ac:dyDescent="0.15"/>
    <row r="30" spans="1:25" ht="20.100000000000001" customHeight="1" x14ac:dyDescent="0.15">
      <c r="A30" s="118" t="s">
        <v>468</v>
      </c>
    </row>
    <row r="31" spans="1:25" ht="20.100000000000001" customHeight="1" x14ac:dyDescent="0.15">
      <c r="C31" s="396" t="s">
        <v>315</v>
      </c>
      <c r="D31" s="396"/>
      <c r="E31" s="396"/>
      <c r="F31" s="396"/>
      <c r="G31" s="396"/>
      <c r="H31" s="396"/>
      <c r="I31" s="396"/>
      <c r="J31" s="396"/>
      <c r="K31" s="396"/>
      <c r="L31" s="396"/>
      <c r="M31" s="396"/>
      <c r="N31" s="396"/>
      <c r="O31" s="396"/>
      <c r="P31" s="396"/>
      <c r="Q31" s="396"/>
      <c r="R31" s="396"/>
      <c r="S31" s="396"/>
      <c r="T31" s="396"/>
      <c r="U31" s="396"/>
      <c r="V31" s="240" t="s">
        <v>193</v>
      </c>
      <c r="W31" s="240"/>
      <c r="X31" s="240"/>
      <c r="Y31" s="240" t="s">
        <v>59</v>
      </c>
    </row>
    <row r="32" spans="1:25" ht="20.100000000000001" customHeight="1" x14ac:dyDescent="0.15">
      <c r="C32" s="396"/>
      <c r="D32" s="396"/>
      <c r="E32" s="396"/>
      <c r="F32" s="396"/>
      <c r="G32" s="396"/>
      <c r="H32" s="396"/>
      <c r="I32" s="396"/>
      <c r="J32" s="396"/>
      <c r="K32" s="396"/>
      <c r="L32" s="396"/>
      <c r="M32" s="396"/>
      <c r="N32" s="396"/>
      <c r="O32" s="396"/>
      <c r="P32" s="396"/>
      <c r="Q32" s="396"/>
      <c r="R32" s="396"/>
      <c r="S32" s="396"/>
      <c r="T32" s="396"/>
      <c r="U32" s="396"/>
      <c r="V32" s="240"/>
      <c r="W32" s="240"/>
      <c r="X32" s="240"/>
      <c r="Y32" s="240"/>
    </row>
    <row r="33" spans="1:25" ht="20.100000000000001" customHeight="1" x14ac:dyDescent="0.15">
      <c r="C33" s="396" t="s">
        <v>481</v>
      </c>
      <c r="D33" s="396"/>
      <c r="E33" s="396"/>
      <c r="F33" s="396"/>
      <c r="G33" s="396"/>
      <c r="H33" s="396"/>
      <c r="I33" s="396"/>
      <c r="J33" s="396"/>
      <c r="K33" s="396"/>
      <c r="L33" s="396"/>
      <c r="M33" s="396"/>
      <c r="N33" s="396"/>
      <c r="O33" s="396"/>
      <c r="P33" s="396"/>
      <c r="Q33" s="396"/>
      <c r="R33" s="396"/>
      <c r="S33" s="396"/>
      <c r="T33" s="396"/>
      <c r="U33" s="396"/>
      <c r="V33" s="240" t="s">
        <v>193</v>
      </c>
      <c r="W33" s="240"/>
      <c r="X33" s="240"/>
      <c r="Y33" s="240" t="s">
        <v>59</v>
      </c>
    </row>
    <row r="34" spans="1:25" ht="20.100000000000001" customHeight="1" x14ac:dyDescent="0.15">
      <c r="C34" s="396"/>
      <c r="D34" s="396"/>
      <c r="E34" s="396"/>
      <c r="F34" s="396"/>
      <c r="G34" s="396"/>
      <c r="H34" s="396"/>
      <c r="I34" s="396"/>
      <c r="J34" s="396"/>
      <c r="K34" s="396"/>
      <c r="L34" s="396"/>
      <c r="M34" s="396"/>
      <c r="N34" s="396"/>
      <c r="O34" s="396"/>
      <c r="P34" s="396"/>
      <c r="Q34" s="396"/>
      <c r="R34" s="396"/>
      <c r="S34" s="396"/>
      <c r="T34" s="396"/>
      <c r="U34" s="396"/>
      <c r="V34" s="240"/>
      <c r="W34" s="240"/>
      <c r="X34" s="240"/>
      <c r="Y34" s="240"/>
    </row>
    <row r="35" spans="1:25" ht="20.100000000000001" customHeight="1" x14ac:dyDescent="0.15"/>
    <row r="36" spans="1:25" ht="20.100000000000001" customHeight="1" x14ac:dyDescent="0.15">
      <c r="A36" s="118" t="s">
        <v>469</v>
      </c>
    </row>
    <row r="37" spans="1:25" ht="20.100000000000001" customHeight="1" x14ac:dyDescent="0.15">
      <c r="C37" s="29"/>
      <c r="D37" s="7"/>
      <c r="E37" s="7"/>
      <c r="F37" s="7"/>
      <c r="G37" s="7"/>
      <c r="H37" s="7"/>
      <c r="I37" s="7"/>
      <c r="J37" s="7"/>
      <c r="K37" s="7"/>
      <c r="L37" s="7"/>
      <c r="M37" s="7"/>
      <c r="N37" s="7"/>
      <c r="O37" s="7"/>
      <c r="P37" s="7"/>
      <c r="Q37" s="7"/>
      <c r="R37" s="7"/>
      <c r="S37" s="7"/>
      <c r="T37" s="7"/>
      <c r="U37" s="7"/>
      <c r="V37" s="7"/>
      <c r="W37" s="7"/>
      <c r="X37" s="7"/>
      <c r="Y37" s="8"/>
    </row>
    <row r="38" spans="1:25" ht="20.100000000000001" customHeight="1" x14ac:dyDescent="0.15">
      <c r="C38" s="30"/>
      <c r="Y38" s="31"/>
    </row>
    <row r="39" spans="1:25" ht="20.100000000000001" customHeight="1" x14ac:dyDescent="0.15">
      <c r="C39" s="30"/>
      <c r="Y39" s="31"/>
    </row>
    <row r="40" spans="1:25" ht="20.100000000000001" customHeight="1" x14ac:dyDescent="0.15">
      <c r="C40" s="30"/>
      <c r="Y40" s="31"/>
    </row>
    <row r="41" spans="1:25" ht="20.100000000000001" customHeight="1" x14ac:dyDescent="0.15">
      <c r="C41" s="30"/>
      <c r="Y41" s="31"/>
    </row>
    <row r="42" spans="1:25" ht="20.100000000000001" customHeight="1" x14ac:dyDescent="0.15">
      <c r="C42" s="30"/>
      <c r="Y42" s="31"/>
    </row>
    <row r="43" spans="1:25" ht="20.100000000000001" customHeight="1" x14ac:dyDescent="0.15">
      <c r="C43" s="28"/>
      <c r="D43" s="9"/>
      <c r="E43" s="9"/>
      <c r="F43" s="9"/>
      <c r="G43" s="9"/>
      <c r="H43" s="9"/>
      <c r="I43" s="9"/>
      <c r="J43" s="9"/>
      <c r="K43" s="9"/>
      <c r="L43" s="9"/>
      <c r="M43" s="9"/>
      <c r="N43" s="9"/>
      <c r="O43" s="9"/>
      <c r="P43" s="9"/>
      <c r="Q43" s="9"/>
      <c r="R43" s="9"/>
      <c r="S43" s="9"/>
      <c r="T43" s="9"/>
      <c r="U43" s="9"/>
      <c r="V43" s="9"/>
      <c r="W43" s="9"/>
      <c r="X43" s="9"/>
      <c r="Y43" s="10"/>
    </row>
  </sheetData>
  <mergeCells count="67">
    <mergeCell ref="C27:U28"/>
    <mergeCell ref="V27:X28"/>
    <mergeCell ref="Y27:Y28"/>
    <mergeCell ref="C33:U34"/>
    <mergeCell ref="V33:X34"/>
    <mergeCell ref="Y33:Y34"/>
    <mergeCell ref="V31:X32"/>
    <mergeCell ref="Y31:Y32"/>
    <mergeCell ref="C31:U32"/>
    <mergeCell ref="V26:X26"/>
    <mergeCell ref="V25:X25"/>
    <mergeCell ref="C25:U26"/>
    <mergeCell ref="C12:F12"/>
    <mergeCell ref="G12:I12"/>
    <mergeCell ref="J12:Q12"/>
    <mergeCell ref="R12:Y12"/>
    <mergeCell ref="C13:F13"/>
    <mergeCell ref="G13:I13"/>
    <mergeCell ref="J13:Q13"/>
    <mergeCell ref="C16:U17"/>
    <mergeCell ref="C22:F24"/>
    <mergeCell ref="G22:I23"/>
    <mergeCell ref="V16:X16"/>
    <mergeCell ref="W17:Y17"/>
    <mergeCell ref="R23:X23"/>
    <mergeCell ref="C9:F9"/>
    <mergeCell ref="G9:I9"/>
    <mergeCell ref="J9:Q9"/>
    <mergeCell ref="R9:Y9"/>
    <mergeCell ref="C10:F10"/>
    <mergeCell ref="G10:I10"/>
    <mergeCell ref="J10:Q10"/>
    <mergeCell ref="R10:Y10"/>
    <mergeCell ref="C8:F8"/>
    <mergeCell ref="G8:I8"/>
    <mergeCell ref="J8:Q8"/>
    <mergeCell ref="R8:Y8"/>
    <mergeCell ref="C5:F5"/>
    <mergeCell ref="G5:I5"/>
    <mergeCell ref="J5:Q5"/>
    <mergeCell ref="R5:Y5"/>
    <mergeCell ref="C6:F6"/>
    <mergeCell ref="G6:I6"/>
    <mergeCell ref="J6:Q6"/>
    <mergeCell ref="R6:Y6"/>
    <mergeCell ref="C7:F7"/>
    <mergeCell ref="G7:I7"/>
    <mergeCell ref="J7:Q7"/>
    <mergeCell ref="R7:Y7"/>
    <mergeCell ref="G3:I3"/>
    <mergeCell ref="J3:Q3"/>
    <mergeCell ref="R3:Y3"/>
    <mergeCell ref="G4:I4"/>
    <mergeCell ref="J4:Q4"/>
    <mergeCell ref="R4:Y4"/>
    <mergeCell ref="R11:Y11"/>
    <mergeCell ref="C14:U15"/>
    <mergeCell ref="V14:X15"/>
    <mergeCell ref="Y14:Y15"/>
    <mergeCell ref="R13:Y13"/>
    <mergeCell ref="G24:L24"/>
    <mergeCell ref="C20:F21"/>
    <mergeCell ref="G20:I20"/>
    <mergeCell ref="G21:L21"/>
    <mergeCell ref="C11:F11"/>
    <mergeCell ref="G11:I11"/>
    <mergeCell ref="J11:Q11"/>
  </mergeCells>
  <phoneticPr fontId="1"/>
  <dataValidations count="3">
    <dataValidation type="list" allowBlank="1" showInputMessage="1" sqref="G8:I8" xr:uid="{00000000-0002-0000-0400-000000000000}">
      <formula1>"xlsx,xls"</formula1>
    </dataValidation>
    <dataValidation type="list" allowBlank="1" showInputMessage="1" sqref="G7:I7" xr:uid="{00000000-0002-0000-0400-000001000000}">
      <formula1>"docx,doc"</formula1>
    </dataValidation>
    <dataValidation type="list" allowBlank="1" showInputMessage="1" showErrorMessage="1" sqref="J22:J23 O23 R22 Y16 Y14 Y31 O1 Y33 K1 G1 Y25:Y27" xr:uid="{00000000-0002-0000-0400-000002000000}">
      <formula1>"□,■"</formula1>
    </dataValidation>
  </dataValidations>
  <pageMargins left="0.78740157480314965" right="0.39370078740157483" top="0.39370078740157483" bottom="0.3937007874015748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A1:H52"/>
  <sheetViews>
    <sheetView topLeftCell="A4" zoomScaleNormal="100" workbookViewId="0">
      <selection activeCell="K36" sqref="K36"/>
    </sheetView>
  </sheetViews>
  <sheetFormatPr defaultRowHeight="11.25" x14ac:dyDescent="0.15"/>
  <cols>
    <col min="1" max="1" width="8" style="4" bestFit="1" customWidth="1"/>
    <col min="2" max="2" width="11.875" style="4" bestFit="1" customWidth="1"/>
    <col min="3" max="3" width="7.5" style="4" customWidth="1"/>
    <col min="4" max="4" width="19.375" style="4" bestFit="1" customWidth="1"/>
    <col min="5" max="5" width="38.875" style="4" bestFit="1" customWidth="1"/>
    <col min="6" max="16384" width="9" style="4"/>
  </cols>
  <sheetData>
    <row r="1" spans="1:8" x14ac:dyDescent="0.15">
      <c r="A1" s="25" t="s">
        <v>53</v>
      </c>
      <c r="B1" s="397" t="s">
        <v>55</v>
      </c>
      <c r="C1" s="397"/>
      <c r="D1" s="4" t="s">
        <v>151</v>
      </c>
    </row>
    <row r="2" spans="1:8" x14ac:dyDescent="0.15">
      <c r="A2" s="4" t="s">
        <v>190</v>
      </c>
      <c r="B2" s="4" t="s">
        <v>190</v>
      </c>
      <c r="C2" s="4" t="s">
        <v>191</v>
      </c>
      <c r="D2" s="110" t="s">
        <v>110</v>
      </c>
      <c r="E2" s="110" t="s">
        <v>91</v>
      </c>
      <c r="F2" s="110" t="s">
        <v>106</v>
      </c>
      <c r="G2" s="110" t="s">
        <v>108</v>
      </c>
      <c r="H2" s="110" t="s">
        <v>109</v>
      </c>
    </row>
    <row r="3" spans="1:8" x14ac:dyDescent="0.15">
      <c r="A3" s="4" t="s">
        <v>63</v>
      </c>
      <c r="B3" s="4" t="s">
        <v>63</v>
      </c>
      <c r="C3" s="4" t="s">
        <v>56</v>
      </c>
      <c r="D3" s="110" t="s">
        <v>111</v>
      </c>
      <c r="E3" s="110" t="s">
        <v>92</v>
      </c>
      <c r="F3" s="110" t="s">
        <v>134</v>
      </c>
      <c r="G3" s="110" t="s">
        <v>135</v>
      </c>
      <c r="H3" s="110"/>
    </row>
    <row r="4" spans="1:8" x14ac:dyDescent="0.15">
      <c r="A4" s="4" t="s">
        <v>64</v>
      </c>
      <c r="B4" s="4" t="s">
        <v>63</v>
      </c>
      <c r="C4" s="4" t="s">
        <v>57</v>
      </c>
      <c r="D4" s="110" t="s">
        <v>112</v>
      </c>
      <c r="E4" s="110" t="s">
        <v>98</v>
      </c>
      <c r="F4" s="110" t="s">
        <v>136</v>
      </c>
      <c r="G4" s="110" t="s">
        <v>137</v>
      </c>
      <c r="H4" s="110" t="s">
        <v>138</v>
      </c>
    </row>
    <row r="5" spans="1:8" x14ac:dyDescent="0.15">
      <c r="A5" s="4" t="s">
        <v>54</v>
      </c>
      <c r="B5" s="4" t="s">
        <v>63</v>
      </c>
      <c r="C5" s="4" t="s">
        <v>58</v>
      </c>
      <c r="D5" s="110" t="s">
        <v>113</v>
      </c>
      <c r="E5" s="110" t="s">
        <v>99</v>
      </c>
      <c r="F5" s="110" t="s">
        <v>139</v>
      </c>
      <c r="G5" s="110" t="s">
        <v>140</v>
      </c>
      <c r="H5" s="110"/>
    </row>
    <row r="6" spans="1:8" x14ac:dyDescent="0.15">
      <c r="B6" s="4" t="s">
        <v>63</v>
      </c>
      <c r="C6" s="4" t="s">
        <v>90</v>
      </c>
      <c r="D6" s="111" t="s">
        <v>114</v>
      </c>
      <c r="E6" s="111" t="s">
        <v>93</v>
      </c>
      <c r="F6" s="111" t="s">
        <v>381</v>
      </c>
      <c r="G6" s="111" t="s">
        <v>109</v>
      </c>
      <c r="H6" s="111"/>
    </row>
    <row r="7" spans="1:8" x14ac:dyDescent="0.15">
      <c r="B7" s="4" t="s">
        <v>64</v>
      </c>
      <c r="C7" s="4" t="s">
        <v>56</v>
      </c>
      <c r="D7" s="111" t="s">
        <v>115</v>
      </c>
      <c r="E7" s="111" t="s">
        <v>94</v>
      </c>
      <c r="F7" s="111" t="s">
        <v>136</v>
      </c>
      <c r="G7" s="111" t="s">
        <v>140</v>
      </c>
      <c r="H7" s="111"/>
    </row>
    <row r="8" spans="1:8" x14ac:dyDescent="0.15">
      <c r="B8" s="4" t="s">
        <v>64</v>
      </c>
      <c r="C8" s="4" t="s">
        <v>57</v>
      </c>
      <c r="D8" s="111" t="s">
        <v>116</v>
      </c>
      <c r="E8" s="112" t="str">
        <f>E4</f>
        <v>デジタル写真管理情報基準</v>
      </c>
      <c r="F8" s="112" t="str">
        <f t="shared" ref="F8:H8" si="0">F4</f>
        <v>H22.09</v>
      </c>
      <c r="G8" s="112" t="str">
        <f t="shared" si="0"/>
        <v>H20.05</v>
      </c>
      <c r="H8" s="112" t="str">
        <f t="shared" si="0"/>
        <v>H18.01</v>
      </c>
    </row>
    <row r="9" spans="1:8" x14ac:dyDescent="0.15">
      <c r="B9" s="4" t="s">
        <v>64</v>
      </c>
      <c r="C9" s="4" t="s">
        <v>58</v>
      </c>
      <c r="D9" s="111" t="s">
        <v>117</v>
      </c>
      <c r="E9" s="112" t="str">
        <f>E5</f>
        <v>地質・土質調査成果電子納品要領(案)</v>
      </c>
      <c r="F9" s="112" t="str">
        <f t="shared" ref="F9:H9" si="1">F5</f>
        <v>H20.12</v>
      </c>
      <c r="G9" s="112" t="str">
        <f t="shared" si="1"/>
        <v>H16.06</v>
      </c>
      <c r="H9" s="112">
        <f t="shared" si="1"/>
        <v>0</v>
      </c>
    </row>
    <row r="10" spans="1:8" x14ac:dyDescent="0.15">
      <c r="B10" s="4" t="s">
        <v>64</v>
      </c>
      <c r="C10" s="4" t="s">
        <v>90</v>
      </c>
      <c r="D10" s="108" t="s">
        <v>118</v>
      </c>
      <c r="E10" s="108" t="s">
        <v>95</v>
      </c>
      <c r="F10" s="108" t="s">
        <v>382</v>
      </c>
      <c r="G10" s="108" t="s">
        <v>141</v>
      </c>
      <c r="H10" s="108"/>
    </row>
    <row r="11" spans="1:8" x14ac:dyDescent="0.15">
      <c r="B11" s="4" t="s">
        <v>54</v>
      </c>
      <c r="C11" s="4" t="s">
        <v>174</v>
      </c>
      <c r="D11" s="108" t="s">
        <v>119</v>
      </c>
      <c r="E11" s="108" t="s">
        <v>96</v>
      </c>
      <c r="F11" s="108" t="s">
        <v>382</v>
      </c>
      <c r="G11" s="108" t="s">
        <v>141</v>
      </c>
      <c r="H11" s="108"/>
    </row>
    <row r="12" spans="1:8" x14ac:dyDescent="0.15">
      <c r="B12" s="4" t="s">
        <v>54</v>
      </c>
      <c r="C12" s="4" t="s">
        <v>175</v>
      </c>
      <c r="D12" s="108" t="s">
        <v>120</v>
      </c>
      <c r="E12" s="109" t="str">
        <f>E4</f>
        <v>デジタル写真管理情報基準</v>
      </c>
      <c r="F12" s="109" t="str">
        <f t="shared" ref="F12:H12" si="2">F4</f>
        <v>H22.09</v>
      </c>
      <c r="G12" s="109" t="str">
        <f t="shared" si="2"/>
        <v>H20.05</v>
      </c>
      <c r="H12" s="109" t="str">
        <f t="shared" si="2"/>
        <v>H18.01</v>
      </c>
    </row>
    <row r="13" spans="1:8" x14ac:dyDescent="0.15">
      <c r="D13" s="108" t="s">
        <v>121</v>
      </c>
      <c r="E13" s="109" t="str">
        <f>E5</f>
        <v>地質・土質調査成果電子納品要領(案)</v>
      </c>
      <c r="F13" s="109" t="str">
        <f t="shared" ref="F13:H13" si="3">F5</f>
        <v>H20.12</v>
      </c>
      <c r="G13" s="109" t="str">
        <f t="shared" si="3"/>
        <v>H16.06</v>
      </c>
      <c r="H13" s="109">
        <f t="shared" si="3"/>
        <v>0</v>
      </c>
    </row>
    <row r="14" spans="1:8" x14ac:dyDescent="0.15">
      <c r="D14" s="108" t="s">
        <v>122</v>
      </c>
      <c r="E14" s="108" t="s">
        <v>97</v>
      </c>
      <c r="F14" s="108" t="s">
        <v>384</v>
      </c>
      <c r="G14" s="108" t="s">
        <v>142</v>
      </c>
      <c r="H14" s="108"/>
    </row>
    <row r="15" spans="1:8" x14ac:dyDescent="0.15">
      <c r="D15" s="4" t="s">
        <v>123</v>
      </c>
      <c r="E15" s="26" t="str">
        <f>E2</f>
        <v>工事完成図書の電子納品等要領</v>
      </c>
      <c r="F15" s="26" t="str">
        <f t="shared" ref="F15:H15" si="4">F2</f>
        <v>H22.09</v>
      </c>
      <c r="G15" s="26" t="str">
        <f t="shared" si="4"/>
        <v>H20.05</v>
      </c>
      <c r="H15" s="26" t="str">
        <f t="shared" si="4"/>
        <v>H16.06</v>
      </c>
    </row>
    <row r="16" spans="1:8" x14ac:dyDescent="0.15">
      <c r="D16" s="4" t="s">
        <v>124</v>
      </c>
      <c r="E16" s="26" t="str">
        <f>E6</f>
        <v>工事完成図書の電子納品等要領　電気通信設備編</v>
      </c>
      <c r="F16" s="26" t="str">
        <f t="shared" ref="F16:H16" si="5">F6</f>
        <v>H22.09</v>
      </c>
      <c r="G16" s="26" t="str">
        <f t="shared" si="5"/>
        <v>H16.06</v>
      </c>
      <c r="H16" s="26">
        <f t="shared" si="5"/>
        <v>0</v>
      </c>
    </row>
    <row r="17" spans="4:8" x14ac:dyDescent="0.15">
      <c r="D17" s="4" t="s">
        <v>125</v>
      </c>
      <c r="E17" s="26" t="str">
        <f>E10</f>
        <v>工事完成図書の電子納品等要領（案）機械設備工事編</v>
      </c>
      <c r="F17" s="26" t="str">
        <f t="shared" ref="F17:H17" si="6">F10</f>
        <v>H24.12</v>
      </c>
      <c r="G17" s="26" t="str">
        <f t="shared" si="6"/>
        <v>H18.03</v>
      </c>
      <c r="H17" s="26">
        <f t="shared" si="6"/>
        <v>0</v>
      </c>
    </row>
    <row r="18" spans="4:8" x14ac:dyDescent="0.15">
      <c r="D18" s="4" t="s">
        <v>126</v>
      </c>
      <c r="E18" s="26" t="str">
        <f>E3</f>
        <v>CAD製図基準(案)</v>
      </c>
      <c r="F18" s="26" t="str">
        <f t="shared" ref="F18:H18" si="7">F3</f>
        <v>H20.05</v>
      </c>
      <c r="G18" s="26" t="str">
        <f t="shared" si="7"/>
        <v>H16.06</v>
      </c>
      <c r="H18" s="26">
        <f t="shared" si="7"/>
        <v>0</v>
      </c>
    </row>
    <row r="19" spans="4:8" x14ac:dyDescent="0.15">
      <c r="D19" s="4" t="s">
        <v>127</v>
      </c>
      <c r="E19" s="26" t="str">
        <f>E7</f>
        <v>CAD製図基準 電気通信設備編</v>
      </c>
      <c r="F19" s="26" t="str">
        <f t="shared" ref="F19:H19" si="8">F7</f>
        <v>H22.09</v>
      </c>
      <c r="G19" s="26" t="str">
        <f t="shared" si="8"/>
        <v>H16.06</v>
      </c>
      <c r="H19" s="26">
        <f t="shared" si="8"/>
        <v>0</v>
      </c>
    </row>
    <row r="20" spans="4:8" x14ac:dyDescent="0.15">
      <c r="D20" s="4" t="s">
        <v>128</v>
      </c>
      <c r="E20" s="26" t="str">
        <f>E11</f>
        <v>CAD製図基準（案）機械設備工事編</v>
      </c>
      <c r="F20" s="26" t="str">
        <f t="shared" ref="F20:H20" si="9">F11</f>
        <v>H24.12</v>
      </c>
      <c r="G20" s="26" t="str">
        <f t="shared" si="9"/>
        <v>H18.03</v>
      </c>
      <c r="H20" s="26">
        <f t="shared" si="9"/>
        <v>0</v>
      </c>
    </row>
    <row r="21" spans="4:8" x14ac:dyDescent="0.15">
      <c r="D21" s="4" t="s">
        <v>129</v>
      </c>
      <c r="E21" s="26" t="str">
        <f>E4</f>
        <v>デジタル写真管理情報基準</v>
      </c>
      <c r="F21" s="26" t="str">
        <f t="shared" ref="F21:H21" si="10">F4</f>
        <v>H22.09</v>
      </c>
      <c r="G21" s="26" t="str">
        <f t="shared" si="10"/>
        <v>H20.05</v>
      </c>
      <c r="H21" s="26" t="str">
        <f t="shared" si="10"/>
        <v>H18.01</v>
      </c>
    </row>
    <row r="22" spans="4:8" x14ac:dyDescent="0.15">
      <c r="D22" s="4" t="s">
        <v>130</v>
      </c>
      <c r="E22" s="26" t="str">
        <f>E5</f>
        <v>地質・土質調査成果電子納品要領(案)</v>
      </c>
      <c r="F22" s="26" t="str">
        <f t="shared" ref="F22:H22" si="11">F5</f>
        <v>H20.12</v>
      </c>
      <c r="G22" s="26" t="str">
        <f t="shared" si="11"/>
        <v>H16.06</v>
      </c>
      <c r="H22" s="26">
        <f t="shared" si="11"/>
        <v>0</v>
      </c>
    </row>
    <row r="23" spans="4:8" x14ac:dyDescent="0.15">
      <c r="D23" s="4" t="s">
        <v>131</v>
      </c>
      <c r="E23" s="26" t="str">
        <f>E14</f>
        <v>電子納品要領（案）　機械設備工事編　施設機器コード</v>
      </c>
      <c r="F23" s="26" t="str">
        <f t="shared" ref="F23:H23" si="12">F14</f>
        <v>H24.12</v>
      </c>
      <c r="G23" s="26" t="str">
        <f t="shared" si="12"/>
        <v>H18.03</v>
      </c>
      <c r="H23" s="26">
        <f t="shared" si="12"/>
        <v>0</v>
      </c>
    </row>
    <row r="24" spans="4:8" x14ac:dyDescent="0.15">
      <c r="D24" s="110" t="s">
        <v>143</v>
      </c>
      <c r="E24" s="110" t="s">
        <v>50</v>
      </c>
      <c r="F24" s="110" t="s">
        <v>168</v>
      </c>
      <c r="G24" s="110" t="s">
        <v>166</v>
      </c>
      <c r="H24" s="110"/>
    </row>
    <row r="25" spans="4:8" x14ac:dyDescent="0.15">
      <c r="D25" s="110" t="s">
        <v>144</v>
      </c>
      <c r="E25" s="110" t="s">
        <v>100</v>
      </c>
      <c r="F25" s="110" t="s">
        <v>168</v>
      </c>
      <c r="G25" s="110" t="s">
        <v>166</v>
      </c>
      <c r="H25" s="110"/>
    </row>
    <row r="26" spans="4:8" x14ac:dyDescent="0.15">
      <c r="D26" s="110" t="s">
        <v>145</v>
      </c>
      <c r="E26" s="110" t="s">
        <v>104</v>
      </c>
      <c r="F26" s="110" t="s">
        <v>168</v>
      </c>
      <c r="G26" s="110" t="s">
        <v>169</v>
      </c>
      <c r="H26" s="110"/>
    </row>
    <row r="27" spans="4:8" x14ac:dyDescent="0.15">
      <c r="D27" s="110" t="s">
        <v>146</v>
      </c>
      <c r="E27" s="110" t="s">
        <v>105</v>
      </c>
      <c r="F27" s="110" t="s">
        <v>182</v>
      </c>
      <c r="G27" s="110" t="s">
        <v>166</v>
      </c>
      <c r="H27" s="110"/>
    </row>
    <row r="28" spans="4:8" x14ac:dyDescent="0.15">
      <c r="D28" s="111" t="s">
        <v>147</v>
      </c>
      <c r="E28" s="111" t="s">
        <v>51</v>
      </c>
      <c r="F28" s="111" t="s">
        <v>167</v>
      </c>
      <c r="G28" s="111"/>
      <c r="H28" s="111"/>
    </row>
    <row r="29" spans="4:8" x14ac:dyDescent="0.15">
      <c r="D29" s="111" t="s">
        <v>148</v>
      </c>
      <c r="E29" s="111" t="s">
        <v>52</v>
      </c>
      <c r="F29" s="111" t="s">
        <v>383</v>
      </c>
      <c r="G29" s="111" t="s">
        <v>166</v>
      </c>
      <c r="H29" s="111"/>
    </row>
    <row r="30" spans="4:8" x14ac:dyDescent="0.15">
      <c r="D30" s="111" t="s">
        <v>149</v>
      </c>
      <c r="E30" s="112" t="str">
        <f>E26</f>
        <v>電子化写真データの作成要領（案）</v>
      </c>
      <c r="F30" s="112" t="str">
        <f t="shared" ref="F30:H30" si="13">F26</f>
        <v>H23.03</v>
      </c>
      <c r="G30" s="112" t="str">
        <f t="shared" si="13"/>
        <v>H17.04</v>
      </c>
      <c r="H30" s="112">
        <f t="shared" si="13"/>
        <v>0</v>
      </c>
    </row>
    <row r="31" spans="4:8" x14ac:dyDescent="0.15">
      <c r="D31" s="111" t="s">
        <v>150</v>
      </c>
      <c r="E31" s="112" t="str">
        <f>E27</f>
        <v>地質・土質調査成果電子納品要領（案）</v>
      </c>
      <c r="F31" s="112" t="str">
        <f t="shared" ref="F31:H31" si="14">F27</f>
        <v>H24.03</v>
      </c>
      <c r="G31" s="112" t="str">
        <f t="shared" si="14"/>
        <v>H17.04</v>
      </c>
      <c r="H31" s="112">
        <f t="shared" si="14"/>
        <v>0</v>
      </c>
    </row>
    <row r="32" spans="4:8" x14ac:dyDescent="0.15">
      <c r="D32" s="108" t="s">
        <v>152</v>
      </c>
      <c r="E32" s="108" t="s">
        <v>101</v>
      </c>
      <c r="F32" s="108" t="s">
        <v>170</v>
      </c>
      <c r="G32" s="108" t="s">
        <v>167</v>
      </c>
      <c r="H32" s="108"/>
    </row>
    <row r="33" spans="4:8" x14ac:dyDescent="0.15">
      <c r="D33" s="108" t="s">
        <v>153</v>
      </c>
      <c r="E33" s="108" t="s">
        <v>102</v>
      </c>
      <c r="F33" s="108" t="s">
        <v>170</v>
      </c>
      <c r="G33" s="108" t="s">
        <v>167</v>
      </c>
      <c r="H33" s="108"/>
    </row>
    <row r="34" spans="4:8" x14ac:dyDescent="0.15">
      <c r="D34" s="108" t="s">
        <v>154</v>
      </c>
      <c r="E34" s="109" t="str">
        <f>E26</f>
        <v>電子化写真データの作成要領（案）</v>
      </c>
      <c r="F34" s="109" t="str">
        <f t="shared" ref="F34:H34" si="15">F26</f>
        <v>H23.03</v>
      </c>
      <c r="G34" s="109" t="str">
        <f t="shared" si="15"/>
        <v>H17.04</v>
      </c>
      <c r="H34" s="109">
        <f t="shared" si="15"/>
        <v>0</v>
      </c>
    </row>
    <row r="35" spans="4:8" x14ac:dyDescent="0.15">
      <c r="D35" s="108" t="s">
        <v>155</v>
      </c>
      <c r="E35" s="109" t="str">
        <f>E27</f>
        <v>地質・土質調査成果電子納品要領（案）</v>
      </c>
      <c r="F35" s="109" t="str">
        <f t="shared" ref="F35:H35" si="16">F27</f>
        <v>H24.03</v>
      </c>
      <c r="G35" s="109" t="str">
        <f t="shared" si="16"/>
        <v>H17.04</v>
      </c>
      <c r="H35" s="109">
        <f t="shared" si="16"/>
        <v>0</v>
      </c>
    </row>
    <row r="36" spans="4:8" x14ac:dyDescent="0.15">
      <c r="D36" s="108" t="s">
        <v>156</v>
      </c>
      <c r="E36" s="108" t="s">
        <v>103</v>
      </c>
      <c r="F36" s="108" t="s">
        <v>171</v>
      </c>
      <c r="G36" s="108"/>
      <c r="H36" s="108"/>
    </row>
    <row r="37" spans="4:8" x14ac:dyDescent="0.15">
      <c r="D37" s="4" t="s">
        <v>157</v>
      </c>
      <c r="E37" s="26" t="str">
        <f>E24</f>
        <v>工事完成図書の電子納品要領（案）</v>
      </c>
      <c r="F37" s="26" t="str">
        <f t="shared" ref="F37:H37" si="17">F24</f>
        <v>H23.03</v>
      </c>
      <c r="G37" s="26" t="str">
        <f t="shared" si="17"/>
        <v>H17.04</v>
      </c>
      <c r="H37" s="26">
        <f t="shared" si="17"/>
        <v>0</v>
      </c>
    </row>
    <row r="38" spans="4:8" x14ac:dyDescent="0.15">
      <c r="D38" s="4" t="s">
        <v>158</v>
      </c>
      <c r="E38" s="26" t="str">
        <f>E28</f>
        <v>工事完成図書の電子納品要領（案）電気通信設備編</v>
      </c>
      <c r="F38" s="26" t="str">
        <f t="shared" ref="F38:H38" si="18">F28</f>
        <v>H17.04</v>
      </c>
      <c r="G38" s="26">
        <f t="shared" si="18"/>
        <v>0</v>
      </c>
      <c r="H38" s="26">
        <f t="shared" si="18"/>
        <v>0</v>
      </c>
    </row>
    <row r="39" spans="4:8" x14ac:dyDescent="0.15">
      <c r="D39" s="4" t="s">
        <v>159</v>
      </c>
      <c r="E39" s="26" t="str">
        <f>E32</f>
        <v>工事完成図書の電子納品要領（案）機械設備工事編</v>
      </c>
      <c r="F39" s="26" t="str">
        <f t="shared" ref="F39:H39" si="19">F32</f>
        <v>H19.04</v>
      </c>
      <c r="G39" s="26" t="str">
        <f t="shared" si="19"/>
        <v>H17.04</v>
      </c>
      <c r="H39" s="26">
        <f t="shared" si="19"/>
        <v>0</v>
      </c>
    </row>
    <row r="40" spans="4:8" x14ac:dyDescent="0.15">
      <c r="D40" s="4" t="s">
        <v>160</v>
      </c>
      <c r="E40" s="26" t="str">
        <f>E25</f>
        <v>電子化図面データの作成要領（案）</v>
      </c>
      <c r="F40" s="26" t="str">
        <f t="shared" ref="F40:H40" si="20">F25</f>
        <v>H23.03</v>
      </c>
      <c r="G40" s="26" t="str">
        <f t="shared" si="20"/>
        <v>H17.04</v>
      </c>
      <c r="H40" s="26">
        <f t="shared" si="20"/>
        <v>0</v>
      </c>
    </row>
    <row r="41" spans="4:8" x14ac:dyDescent="0.15">
      <c r="D41" s="4" t="s">
        <v>161</v>
      </c>
      <c r="E41" s="26" t="str">
        <f>E29</f>
        <v>電子化図面データの作成要領（案）電気通信設備編</v>
      </c>
      <c r="F41" s="26" t="str">
        <f t="shared" ref="F41:H41" si="21">F29</f>
        <v>H25.03</v>
      </c>
      <c r="G41" s="26" t="str">
        <f t="shared" si="21"/>
        <v>H17.04</v>
      </c>
      <c r="H41" s="26">
        <f t="shared" si="21"/>
        <v>0</v>
      </c>
    </row>
    <row r="42" spans="4:8" x14ac:dyDescent="0.15">
      <c r="D42" s="4" t="s">
        <v>162</v>
      </c>
      <c r="E42" s="26" t="str">
        <f>E33</f>
        <v>電子化図面データの作成要領（案）機械設備工事編</v>
      </c>
      <c r="F42" s="26" t="str">
        <f t="shared" ref="F42:H42" si="22">F33</f>
        <v>H19.04</v>
      </c>
      <c r="G42" s="26" t="str">
        <f t="shared" si="22"/>
        <v>H17.04</v>
      </c>
      <c r="H42" s="26">
        <f t="shared" si="22"/>
        <v>0</v>
      </c>
    </row>
    <row r="43" spans="4:8" x14ac:dyDescent="0.15">
      <c r="D43" s="4" t="s">
        <v>163</v>
      </c>
      <c r="E43" s="26" t="str">
        <f>E26</f>
        <v>電子化写真データの作成要領（案）</v>
      </c>
      <c r="F43" s="26" t="str">
        <f t="shared" ref="F43:H43" si="23">F26</f>
        <v>H23.03</v>
      </c>
      <c r="G43" s="26" t="str">
        <f t="shared" si="23"/>
        <v>H17.04</v>
      </c>
      <c r="H43" s="26">
        <f t="shared" si="23"/>
        <v>0</v>
      </c>
    </row>
    <row r="44" spans="4:8" x14ac:dyDescent="0.15">
      <c r="D44" s="4" t="s">
        <v>164</v>
      </c>
      <c r="E44" s="26" t="str">
        <f>E27</f>
        <v>地質・土質調査成果電子納品要領（案）</v>
      </c>
      <c r="F44" s="26" t="str">
        <f t="shared" ref="F44:H44" si="24">F27</f>
        <v>H24.03</v>
      </c>
      <c r="G44" s="26" t="str">
        <f t="shared" si="24"/>
        <v>H17.04</v>
      </c>
      <c r="H44" s="26">
        <f t="shared" si="24"/>
        <v>0</v>
      </c>
    </row>
    <row r="45" spans="4:8" x14ac:dyDescent="0.15">
      <c r="D45" s="4" t="s">
        <v>165</v>
      </c>
      <c r="E45" s="26" t="str">
        <f>E36</f>
        <v>電子納品要領（案）機械設備工事編　施設機器コード</v>
      </c>
      <c r="F45" s="26" t="str">
        <f t="shared" ref="F45:H45" si="25">F36</f>
        <v>H19.04</v>
      </c>
      <c r="G45" s="26">
        <f t="shared" si="25"/>
        <v>0</v>
      </c>
      <c r="H45" s="26">
        <f t="shared" si="25"/>
        <v>0</v>
      </c>
    </row>
    <row r="46" spans="4:8" x14ac:dyDescent="0.15">
      <c r="D46" s="110" t="s">
        <v>176</v>
      </c>
      <c r="E46" s="110" t="s">
        <v>172</v>
      </c>
      <c r="F46" s="110" t="s">
        <v>182</v>
      </c>
      <c r="G46" s="110"/>
      <c r="H46" s="110"/>
    </row>
    <row r="47" spans="4:8" x14ac:dyDescent="0.15">
      <c r="D47" s="110" t="s">
        <v>177</v>
      </c>
      <c r="E47" s="110" t="s">
        <v>173</v>
      </c>
      <c r="F47" s="110" t="s">
        <v>183</v>
      </c>
      <c r="G47" s="110"/>
      <c r="H47" s="110"/>
    </row>
    <row r="48" spans="4:8" x14ac:dyDescent="0.15">
      <c r="D48" s="4" t="s">
        <v>179</v>
      </c>
      <c r="E48" s="4" t="s">
        <v>178</v>
      </c>
      <c r="F48" s="4" t="s">
        <v>186</v>
      </c>
    </row>
    <row r="49" spans="4:8" x14ac:dyDescent="0.15">
      <c r="D49" s="4" t="s">
        <v>180</v>
      </c>
      <c r="E49" s="4" t="s">
        <v>184</v>
      </c>
      <c r="F49" s="4" t="s">
        <v>185</v>
      </c>
    </row>
    <row r="50" spans="4:8" x14ac:dyDescent="0.15">
      <c r="D50" s="4" t="s">
        <v>181</v>
      </c>
      <c r="E50" s="4" t="s">
        <v>187</v>
      </c>
      <c r="F50" s="4" t="s">
        <v>188</v>
      </c>
      <c r="G50" s="4" t="s">
        <v>189</v>
      </c>
    </row>
    <row r="52" spans="4:8" x14ac:dyDescent="0.15">
      <c r="E52" s="26" t="s">
        <v>107</v>
      </c>
      <c r="F52" s="26"/>
      <c r="G52" s="26"/>
      <c r="H52" s="26"/>
    </row>
  </sheetData>
  <sortState xmlns:xlrd2="http://schemas.microsoft.com/office/spreadsheetml/2017/richdata2" columnSort="1" ref="K61:M61">
    <sortCondition ref="K61:M61"/>
  </sortState>
  <mergeCells count="1">
    <mergeCell ref="B1:C1"/>
  </mergeCells>
  <phoneticPr fontId="1"/>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J27"/>
  <sheetViews>
    <sheetView workbookViewId="0">
      <selection activeCell="B44" sqref="B44"/>
    </sheetView>
  </sheetViews>
  <sheetFormatPr defaultRowHeight="11.25" x14ac:dyDescent="0.15"/>
  <cols>
    <col min="1" max="1" width="22.5" style="4" bestFit="1" customWidth="1"/>
    <col min="2" max="2" width="37.625" style="4" bestFit="1" customWidth="1"/>
    <col min="3" max="3" width="9" style="4" bestFit="1" customWidth="1"/>
    <col min="4" max="5" width="7.5" style="4" bestFit="1" customWidth="1"/>
    <col min="6" max="6" width="8.25" style="4" bestFit="1" customWidth="1"/>
    <col min="7" max="16384" width="9" style="4"/>
  </cols>
  <sheetData>
    <row r="1" spans="1:10" x14ac:dyDescent="0.15">
      <c r="A1" s="63" t="s">
        <v>304</v>
      </c>
      <c r="B1" s="63" t="s">
        <v>20</v>
      </c>
      <c r="C1" s="63" t="s">
        <v>305</v>
      </c>
      <c r="D1" s="63" t="s">
        <v>318</v>
      </c>
      <c r="E1" s="63" t="s">
        <v>319</v>
      </c>
      <c r="F1" s="63" t="s">
        <v>320</v>
      </c>
      <c r="G1" s="3" t="s">
        <v>497</v>
      </c>
    </row>
    <row r="2" spans="1:10" x14ac:dyDescent="0.15">
      <c r="A2" s="64" t="s">
        <v>303</v>
      </c>
      <c r="B2" s="64" t="s">
        <v>317</v>
      </c>
      <c r="C2" s="67" t="s">
        <v>306</v>
      </c>
      <c r="D2" s="67" t="s">
        <v>306</v>
      </c>
      <c r="E2" s="67" t="s">
        <v>306</v>
      </c>
      <c r="F2" s="67" t="s">
        <v>306</v>
      </c>
      <c r="G2" s="3"/>
      <c r="J2" s="4" t="s">
        <v>389</v>
      </c>
    </row>
    <row r="3" spans="1:10" x14ac:dyDescent="0.15">
      <c r="A3" s="65" t="s">
        <v>391</v>
      </c>
      <c r="B3" s="65" t="s">
        <v>492</v>
      </c>
      <c r="C3" s="66" t="s">
        <v>494</v>
      </c>
      <c r="D3" s="102" t="str">
        <f>LEFT(C3,3)</f>
        <v>115</v>
      </c>
      <c r="E3" s="102" t="str">
        <f>MID(C3,4,4)</f>
        <v>0050</v>
      </c>
      <c r="F3" s="102" t="str">
        <f>RIGHT(C3,3)</f>
        <v>000</v>
      </c>
      <c r="G3" s="3"/>
      <c r="J3" s="4" t="s">
        <v>390</v>
      </c>
    </row>
    <row r="4" spans="1:10" x14ac:dyDescent="0.15">
      <c r="A4" s="3" t="s">
        <v>34</v>
      </c>
      <c r="B4" s="3" t="s">
        <v>493</v>
      </c>
      <c r="C4" s="66" t="s">
        <v>495</v>
      </c>
      <c r="D4" s="102" t="str">
        <f t="shared" ref="D4:D24" si="0">LEFT(C4,3)</f>
        <v>115</v>
      </c>
      <c r="E4" s="102" t="str">
        <f t="shared" ref="E4:E24" si="1">MID(C4,4,4)</f>
        <v>0100</v>
      </c>
      <c r="F4" s="102" t="str">
        <f t="shared" ref="F4:F24" si="2">RIGHT(C4,3)</f>
        <v>000</v>
      </c>
      <c r="G4" s="3"/>
    </row>
    <row r="5" spans="1:10" x14ac:dyDescent="0.15">
      <c r="A5" s="3" t="s">
        <v>490</v>
      </c>
      <c r="B5" s="3" t="s">
        <v>491</v>
      </c>
      <c r="C5" s="66" t="s">
        <v>496</v>
      </c>
      <c r="D5" s="102" t="str">
        <f t="shared" ref="D5" si="3">LEFT(C5,3)</f>
        <v>080</v>
      </c>
      <c r="E5" s="102" t="str">
        <f t="shared" ref="E5" si="4">MID(C5,4,4)</f>
        <v>0700</v>
      </c>
      <c r="F5" s="102" t="str">
        <f t="shared" ref="F5" si="5">RIGHT(C5,3)</f>
        <v>000</v>
      </c>
      <c r="G5" s="3"/>
    </row>
    <row r="6" spans="1:10" x14ac:dyDescent="0.15">
      <c r="A6" s="3" t="s">
        <v>35</v>
      </c>
      <c r="B6" s="3" t="s">
        <v>21</v>
      </c>
      <c r="C6" s="66" t="s">
        <v>22</v>
      </c>
      <c r="D6" s="102" t="str">
        <f t="shared" si="0"/>
        <v>110</v>
      </c>
      <c r="E6" s="102" t="str">
        <f t="shared" si="1"/>
        <v>0100</v>
      </c>
      <c r="F6" s="102" t="str">
        <f t="shared" si="2"/>
        <v>000</v>
      </c>
      <c r="G6" s="3"/>
    </row>
    <row r="7" spans="1:10" x14ac:dyDescent="0.15">
      <c r="A7" s="3" t="s">
        <v>36</v>
      </c>
      <c r="B7" s="3" t="s">
        <v>23</v>
      </c>
      <c r="C7" s="66" t="s">
        <v>24</v>
      </c>
      <c r="D7" s="102" t="str">
        <f t="shared" si="0"/>
        <v>110</v>
      </c>
      <c r="E7" s="102" t="str">
        <f t="shared" si="1"/>
        <v>0150</v>
      </c>
      <c r="F7" s="102" t="str">
        <f t="shared" si="2"/>
        <v>000</v>
      </c>
      <c r="G7" s="3"/>
    </row>
    <row r="8" spans="1:10" x14ac:dyDescent="0.15">
      <c r="A8" s="3" t="s">
        <v>37</v>
      </c>
      <c r="B8" s="3" t="s">
        <v>25</v>
      </c>
      <c r="C8" s="66" t="s">
        <v>26</v>
      </c>
      <c r="D8" s="102" t="str">
        <f t="shared" si="0"/>
        <v>120</v>
      </c>
      <c r="E8" s="102" t="str">
        <f t="shared" si="1"/>
        <v>0100</v>
      </c>
      <c r="F8" s="102" t="str">
        <f t="shared" si="2"/>
        <v>000</v>
      </c>
      <c r="G8" s="3"/>
    </row>
    <row r="9" spans="1:10" x14ac:dyDescent="0.15">
      <c r="A9" s="3" t="s">
        <v>38</v>
      </c>
      <c r="B9" s="3" t="s">
        <v>27</v>
      </c>
      <c r="C9" s="66" t="s">
        <v>28</v>
      </c>
      <c r="D9" s="102" t="str">
        <f t="shared" si="0"/>
        <v>120</v>
      </c>
      <c r="E9" s="102" t="str">
        <f t="shared" si="1"/>
        <v>0150</v>
      </c>
      <c r="F9" s="102" t="str">
        <f t="shared" si="2"/>
        <v>000</v>
      </c>
      <c r="G9" s="3"/>
    </row>
    <row r="10" spans="1:10" x14ac:dyDescent="0.15">
      <c r="A10" s="3" t="s">
        <v>39</v>
      </c>
      <c r="B10" s="3" t="s">
        <v>29</v>
      </c>
      <c r="C10" s="66" t="s">
        <v>30</v>
      </c>
      <c r="D10" s="102" t="str">
        <f t="shared" si="0"/>
        <v>120</v>
      </c>
      <c r="E10" s="102" t="str">
        <f t="shared" si="1"/>
        <v>0200</v>
      </c>
      <c r="F10" s="102" t="str">
        <f t="shared" si="2"/>
        <v>000</v>
      </c>
      <c r="G10" s="3"/>
    </row>
    <row r="11" spans="1:10" x14ac:dyDescent="0.15">
      <c r="A11" s="3" t="s">
        <v>40</v>
      </c>
      <c r="B11" s="3" t="s">
        <v>483</v>
      </c>
      <c r="C11" s="66" t="s">
        <v>31</v>
      </c>
      <c r="D11" s="102" t="str">
        <f t="shared" si="0"/>
        <v>120</v>
      </c>
      <c r="E11" s="102" t="str">
        <f t="shared" si="1"/>
        <v>0300</v>
      </c>
      <c r="F11" s="102" t="str">
        <f t="shared" si="2"/>
        <v>000</v>
      </c>
      <c r="G11" s="3"/>
    </row>
    <row r="12" spans="1:10" x14ac:dyDescent="0.15">
      <c r="A12" s="3" t="s">
        <v>41</v>
      </c>
      <c r="B12" s="3" t="s">
        <v>484</v>
      </c>
      <c r="C12" s="66" t="s">
        <v>32</v>
      </c>
      <c r="D12" s="102" t="str">
        <f t="shared" ref="D12" si="6">LEFT(C12,3)</f>
        <v>120</v>
      </c>
      <c r="E12" s="102" t="str">
        <f t="shared" ref="E12" si="7">MID(C12,4,4)</f>
        <v>0350</v>
      </c>
      <c r="F12" s="102" t="str">
        <f t="shared" ref="F12" si="8">RIGHT(C12,3)</f>
        <v>000</v>
      </c>
      <c r="G12" s="3"/>
    </row>
    <row r="13" spans="1:10" x14ac:dyDescent="0.15">
      <c r="A13" s="3" t="s">
        <v>385</v>
      </c>
      <c r="B13" s="3" t="s">
        <v>485</v>
      </c>
      <c r="C13" s="66" t="s">
        <v>386</v>
      </c>
      <c r="D13" s="102" t="str">
        <f t="shared" si="0"/>
        <v>120</v>
      </c>
      <c r="E13" s="102" t="str">
        <f t="shared" si="1"/>
        <v>0370</v>
      </c>
      <c r="F13" s="102" t="str">
        <f t="shared" si="2"/>
        <v>000</v>
      </c>
      <c r="G13" s="3"/>
    </row>
    <row r="14" spans="1:10" x14ac:dyDescent="0.15">
      <c r="A14" s="3" t="s">
        <v>42</v>
      </c>
      <c r="B14" s="3" t="s">
        <v>14</v>
      </c>
      <c r="C14" s="66" t="s">
        <v>33</v>
      </c>
      <c r="D14" s="102" t="str">
        <f>LEFT(C14,3)</f>
        <v>140</v>
      </c>
      <c r="E14" s="102" t="str">
        <f>MID(C14,4,4)</f>
        <v>0100</v>
      </c>
      <c r="F14" s="102" t="str">
        <f>RIGHT(C14,3)</f>
        <v>000</v>
      </c>
      <c r="G14" s="3"/>
    </row>
    <row r="15" spans="1:10" x14ac:dyDescent="0.15">
      <c r="A15" s="3" t="s">
        <v>478</v>
      </c>
      <c r="B15" s="3" t="s">
        <v>498</v>
      </c>
      <c r="C15" s="66" t="s">
        <v>479</v>
      </c>
      <c r="D15" s="102" t="str">
        <f>LEFT(C15,3)</f>
        <v>161</v>
      </c>
      <c r="E15" s="102" t="str">
        <f>MID(C15,4,4)</f>
        <v>0050</v>
      </c>
      <c r="F15" s="102" t="str">
        <f>RIGHT(C15,3)</f>
        <v>000</v>
      </c>
      <c r="G15" s="3"/>
    </row>
    <row r="16" spans="1:10" x14ac:dyDescent="0.15">
      <c r="A16" s="3" t="s">
        <v>470</v>
      </c>
      <c r="B16" s="3" t="s">
        <v>499</v>
      </c>
      <c r="C16" s="66" t="s">
        <v>480</v>
      </c>
      <c r="D16" s="102" t="str">
        <f t="shared" si="0"/>
        <v>165</v>
      </c>
      <c r="E16" s="102" t="str">
        <f t="shared" si="1"/>
        <v>0050</v>
      </c>
      <c r="F16" s="102" t="str">
        <f t="shared" si="2"/>
        <v>000</v>
      </c>
      <c r="G16" s="3"/>
    </row>
    <row r="17" spans="1:7" x14ac:dyDescent="0.15">
      <c r="A17" s="119" t="s">
        <v>471</v>
      </c>
      <c r="B17" s="3" t="s">
        <v>500</v>
      </c>
      <c r="C17" s="120">
        <v>1650100000</v>
      </c>
      <c r="D17" s="102" t="str">
        <f t="shared" si="0"/>
        <v>165</v>
      </c>
      <c r="E17" s="102" t="str">
        <f t="shared" si="1"/>
        <v>0100</v>
      </c>
      <c r="F17" s="102" t="str">
        <f t="shared" si="2"/>
        <v>000</v>
      </c>
      <c r="G17" s="3"/>
    </row>
    <row r="18" spans="1:7" x14ac:dyDescent="0.15">
      <c r="A18" s="119" t="s">
        <v>472</v>
      </c>
      <c r="B18" s="3" t="s">
        <v>501</v>
      </c>
      <c r="C18" s="120">
        <v>1650100005</v>
      </c>
      <c r="D18" s="102" t="str">
        <f>LEFT(C18,3)</f>
        <v>165</v>
      </c>
      <c r="E18" s="102" t="str">
        <f t="shared" si="1"/>
        <v>0100</v>
      </c>
      <c r="F18" s="102" t="str">
        <f t="shared" si="2"/>
        <v>005</v>
      </c>
      <c r="G18" s="3"/>
    </row>
    <row r="19" spans="1:7" x14ac:dyDescent="0.15">
      <c r="A19" s="121" t="s">
        <v>473</v>
      </c>
      <c r="B19" s="3" t="s">
        <v>502</v>
      </c>
      <c r="C19" s="120">
        <v>1650150000</v>
      </c>
      <c r="D19" s="102" t="str">
        <f t="shared" si="0"/>
        <v>165</v>
      </c>
      <c r="E19" s="102" t="str">
        <f t="shared" si="1"/>
        <v>0150</v>
      </c>
      <c r="F19" s="102" t="str">
        <f t="shared" si="2"/>
        <v>000</v>
      </c>
      <c r="G19" s="3"/>
    </row>
    <row r="20" spans="1:7" x14ac:dyDescent="0.15">
      <c r="A20" s="119" t="s">
        <v>474</v>
      </c>
      <c r="B20" s="3" t="s">
        <v>503</v>
      </c>
      <c r="C20" s="120">
        <v>1650200000</v>
      </c>
      <c r="D20" s="102" t="str">
        <f t="shared" ref="D20" si="9">LEFT(C20,3)</f>
        <v>165</v>
      </c>
      <c r="E20" s="102" t="str">
        <f t="shared" ref="E20" si="10">MID(C20,4,4)</f>
        <v>0200</v>
      </c>
      <c r="F20" s="102" t="str">
        <f t="shared" ref="F20" si="11">RIGHT(C20,3)</f>
        <v>000</v>
      </c>
      <c r="G20" s="3"/>
    </row>
    <row r="21" spans="1:7" x14ac:dyDescent="0.15">
      <c r="A21" s="119" t="s">
        <v>475</v>
      </c>
      <c r="B21" s="3" t="s">
        <v>504</v>
      </c>
      <c r="C21" s="120">
        <v>1650200005</v>
      </c>
      <c r="D21" s="102" t="str">
        <f t="shared" ref="D21" si="12">LEFT(C21,3)</f>
        <v>165</v>
      </c>
      <c r="E21" s="102" t="str">
        <f t="shared" ref="E21" si="13">MID(C21,4,4)</f>
        <v>0200</v>
      </c>
      <c r="F21" s="102" t="str">
        <f t="shared" ref="F21" si="14">RIGHT(C21,3)</f>
        <v>005</v>
      </c>
      <c r="G21" s="3"/>
    </row>
    <row r="22" spans="1:7" x14ac:dyDescent="0.15">
      <c r="A22" s="119" t="s">
        <v>476</v>
      </c>
      <c r="B22" s="3" t="s">
        <v>505</v>
      </c>
      <c r="C22" s="120">
        <v>1650250000</v>
      </c>
      <c r="D22" s="102" t="str">
        <f t="shared" si="0"/>
        <v>165</v>
      </c>
      <c r="E22" s="102" t="str">
        <f t="shared" si="1"/>
        <v>0250</v>
      </c>
      <c r="F22" s="102" t="str">
        <f t="shared" si="2"/>
        <v>000</v>
      </c>
      <c r="G22" s="3"/>
    </row>
    <row r="23" spans="1:7" x14ac:dyDescent="0.15">
      <c r="A23" s="119" t="s">
        <v>488</v>
      </c>
      <c r="B23" s="3" t="s">
        <v>506</v>
      </c>
      <c r="C23" s="120" t="s">
        <v>489</v>
      </c>
      <c r="D23" s="102" t="str">
        <f t="shared" ref="D23" si="15">LEFT(C23,3)</f>
        <v>165</v>
      </c>
      <c r="E23" s="102" t="str">
        <f t="shared" ref="E23" si="16">MID(C23,4,4)</f>
        <v>0250</v>
      </c>
      <c r="F23" s="102" t="str">
        <f t="shared" si="2"/>
        <v>002</v>
      </c>
      <c r="G23" s="3"/>
    </row>
    <row r="24" spans="1:7" x14ac:dyDescent="0.15">
      <c r="A24" s="119" t="s">
        <v>477</v>
      </c>
      <c r="B24" s="3" t="s">
        <v>507</v>
      </c>
      <c r="C24" s="120">
        <v>1650250005</v>
      </c>
      <c r="D24" s="102" t="str">
        <f t="shared" si="0"/>
        <v>165</v>
      </c>
      <c r="E24" s="102" t="str">
        <f t="shared" si="1"/>
        <v>0250</v>
      </c>
      <c r="F24" s="102" t="str">
        <f t="shared" si="2"/>
        <v>005</v>
      </c>
      <c r="G24" s="3"/>
    </row>
    <row r="25" spans="1:7" x14ac:dyDescent="0.15">
      <c r="A25" s="3"/>
      <c r="B25" s="3"/>
      <c r="C25" s="66"/>
      <c r="D25" s="102"/>
      <c r="E25" s="102"/>
      <c r="F25" s="102"/>
      <c r="G25" s="3"/>
    </row>
    <row r="26" spans="1:7" x14ac:dyDescent="0.15">
      <c r="A26" s="3"/>
      <c r="B26" s="3"/>
      <c r="C26" s="66"/>
      <c r="D26" s="102"/>
      <c r="E26" s="102"/>
      <c r="F26" s="102"/>
      <c r="G26" s="3"/>
    </row>
    <row r="27" spans="1:7" x14ac:dyDescent="0.15">
      <c r="A27" s="3"/>
      <c r="B27" s="3"/>
      <c r="C27" s="66"/>
      <c r="D27" s="102"/>
      <c r="E27" s="102"/>
      <c r="F27" s="102"/>
      <c r="G27" s="3"/>
    </row>
  </sheetData>
  <phoneticPr fontId="1"/>
  <pageMargins left="0.7" right="0.46"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共通（一般）</vt:lpstr>
      <vt:lpstr>情報共有システム</vt:lpstr>
      <vt:lpstr>土木・農林土木</vt:lpstr>
      <vt:lpstr>営繕</vt:lpstr>
      <vt:lpstr>共通（指示事項）</vt:lpstr>
      <vt:lpstr>要領</vt:lpstr>
      <vt:lpstr>所属一覧</vt:lpstr>
      <vt:lpstr>営繕!Print_Titles</vt:lpstr>
      <vt:lpstr>土木・農林土木!Print_Titles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1940532</dc:creator>
  <cp:lastModifiedBy>1910644</cp:lastModifiedBy>
  <cp:lastPrinted>2024-06-11T01:14:13Z</cp:lastPrinted>
  <dcterms:created xsi:type="dcterms:W3CDTF">2013-10-28T06:34:14Z</dcterms:created>
  <dcterms:modified xsi:type="dcterms:W3CDTF">2024-09-09T00:53:40Z</dcterms:modified>
</cp:coreProperties>
</file>