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_営農支援\★☆★担い手関連\★認定農業者\1 農業経営改善計画認定申請書(変更認定書)\R7\様式\記入例\"/>
    </mc:Choice>
  </mc:AlternateContent>
  <xr:revisionPtr revIDLastSave="0" documentId="13_ncr:1_{7032FDCF-DA1B-4056-9287-64EB29BC0166}" xr6:coauthVersionLast="47" xr6:coauthVersionMax="47" xr10:uidLastSave="{00000000-0000-0000-0000-000000000000}"/>
  <bookViews>
    <workbookView xWindow="-110" yWindow="-110" windowWidth="19420" windowHeight="11500" xr2:uid="{F645BCEA-82CE-43B2-AB25-7F58546C5999}"/>
  </bookViews>
  <sheets>
    <sheet name="様式" sheetId="2" r:id="rId1"/>
    <sheet name="記入例" sheetId="1" r:id="rId2"/>
  </sheets>
  <definedNames>
    <definedName name="_xlnm.Print_Area" localSheetId="1">記入例!$A$1:$L$51</definedName>
    <definedName name="_xlnm.Print_Area" localSheetId="0">様式!$A$1:$L$51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C26" i="1"/>
  <c r="C3" i="1" l="1"/>
  <c r="C4" i="2"/>
  <c r="C3" i="2"/>
  <c r="C10" i="1" l="1"/>
  <c r="I10" i="1"/>
  <c r="F10" i="1"/>
  <c r="F9" i="1"/>
  <c r="C11" i="1"/>
  <c r="J11" i="1"/>
  <c r="I11" i="1"/>
  <c r="F11" i="1"/>
  <c r="J9" i="1"/>
  <c r="C9" i="1"/>
  <c r="I9" i="1"/>
  <c r="C8" i="1"/>
  <c r="C25" i="1" s="1"/>
  <c r="C4" i="1" s="1"/>
  <c r="B8" i="1"/>
  <c r="F8" i="1"/>
  <c r="D25" i="1" l="1"/>
  <c r="E25" i="1"/>
  <c r="B25" i="1"/>
  <c r="I31" i="1" s="1"/>
  <c r="C26" i="2"/>
  <c r="I32" i="2" s="1"/>
  <c r="C25" i="2"/>
  <c r="J31" i="2" s="1"/>
  <c r="B25" i="2"/>
  <c r="I31" i="2" s="1"/>
  <c r="C27" i="2"/>
  <c r="J32" i="2" s="1"/>
  <c r="C27" i="1"/>
  <c r="J32" i="1" s="1"/>
  <c r="I32" i="1"/>
  <c r="H25" i="1" l="1"/>
  <c r="I25" i="1"/>
  <c r="J31" i="1"/>
  <c r="J33" i="1" s="1"/>
  <c r="J27" i="1" s="1"/>
  <c r="I33" i="1"/>
  <c r="I34" i="1" s="1"/>
  <c r="I33" i="2"/>
  <c r="J26" i="2" s="1"/>
  <c r="J33" i="2"/>
  <c r="J27" i="2" s="1"/>
  <c r="J34" i="1" l="1"/>
  <c r="J26" i="1"/>
  <c r="J34" i="2"/>
  <c r="I34" i="2"/>
</calcChain>
</file>

<file path=xl/sharedStrings.xml><?xml version="1.0" encoding="utf-8"?>
<sst xmlns="http://schemas.openxmlformats.org/spreadsheetml/2006/main" count="178" uniqueCount="63">
  <si>
    <t>項目（作物等）</t>
  </si>
  <si>
    <t>売上（万円）</t>
  </si>
  <si>
    <t>作付面積（ａ）</t>
  </si>
  <si>
    <t>備考</t>
  </si>
  <si>
    <t>［現状］</t>
  </si>
  <si>
    <t>［5年後］</t>
  </si>
  <si>
    <t>［5年後］　</t>
  </si>
  <si>
    <t>作業受託</t>
  </si>
  <si>
    <t>補助金・助成金</t>
  </si>
  <si>
    <t>その他の収入</t>
  </si>
  <si>
    <t>生産量（㎏）</t>
    <rPh sb="0" eb="3">
      <t>セイサンリョウ</t>
    </rPh>
    <phoneticPr fontId="3"/>
  </si>
  <si>
    <t>ー</t>
    <phoneticPr fontId="3"/>
  </si>
  <si>
    <t>単価（円）</t>
    <rPh sb="0" eb="2">
      <t>タンカ</t>
    </rPh>
    <rPh sb="3" eb="4">
      <t>エン</t>
    </rPh>
    <phoneticPr fontId="3"/>
  </si>
  <si>
    <t>項目</t>
  </si>
  <si>
    <t>金額（万円）</t>
  </si>
  <si>
    <t>種苗・肥料費</t>
  </si>
  <si>
    <t>期首期末棚卸計算後</t>
  </si>
  <si>
    <t>農具費</t>
  </si>
  <si>
    <t>消耗品</t>
  </si>
  <si>
    <t>農薬衛生費</t>
  </si>
  <si>
    <t>諸材料費</t>
  </si>
  <si>
    <t>修繕費</t>
  </si>
  <si>
    <t>動力光熱費</t>
  </si>
  <si>
    <t>作業用衣料費</t>
  </si>
  <si>
    <t>農業共済掛金</t>
  </si>
  <si>
    <t>製造＋販管</t>
  </si>
  <si>
    <t>減価償却費</t>
  </si>
  <si>
    <t>荷造り運賃手数料</t>
  </si>
  <si>
    <t>容器包装費＋発送配達費＋販売手数料</t>
  </si>
  <si>
    <t>雇人費</t>
  </si>
  <si>
    <t>賞与、法定福利費、福利厚生費</t>
  </si>
  <si>
    <t>利子割引料</t>
  </si>
  <si>
    <t>地代・賃借料</t>
  </si>
  <si>
    <t>賃借料、リース料</t>
  </si>
  <si>
    <t>土地改良費</t>
  </si>
  <si>
    <t>雑費</t>
  </si>
  <si>
    <t>外注費</t>
  </si>
  <si>
    <t>その他</t>
  </si>
  <si>
    <t>事務関係費</t>
  </si>
  <si>
    <t>事務用品、通信費、管理諸費、事務機リース料</t>
  </si>
  <si>
    <t>その他販売管理費</t>
  </si>
  <si>
    <t>　</t>
    <phoneticPr fontId="3"/>
  </si>
  <si>
    <t>現状</t>
    <rPh sb="0" eb="2">
      <t>ゲンジョウ</t>
    </rPh>
    <phoneticPr fontId="3"/>
  </si>
  <si>
    <t>万円</t>
    <rPh sb="0" eb="2">
      <t>マンエン</t>
    </rPh>
    <phoneticPr fontId="3"/>
  </si>
  <si>
    <t>万円（申告書確認）</t>
    <rPh sb="0" eb="2">
      <t>マンエン</t>
    </rPh>
    <rPh sb="3" eb="6">
      <t>シンコクショ</t>
    </rPh>
    <rPh sb="6" eb="8">
      <t>カクニン</t>
    </rPh>
    <phoneticPr fontId="3"/>
  </si>
  <si>
    <t>５年後</t>
    <rPh sb="1" eb="3">
      <t>ネンゴ</t>
    </rPh>
    <phoneticPr fontId="3"/>
  </si>
  <si>
    <t>２ 農業経費</t>
    <rPh sb="2" eb="6">
      <t>ノウギョウケイヒ</t>
    </rPh>
    <phoneticPr fontId="3"/>
  </si>
  <si>
    <t>１ 農業収入</t>
    <rPh sb="2" eb="4">
      <t>ノウギョウ</t>
    </rPh>
    <rPh sb="4" eb="6">
      <t>シュウニュウ</t>
    </rPh>
    <phoneticPr fontId="3"/>
  </si>
  <si>
    <t>３ 農業所得</t>
    <rPh sb="2" eb="6">
      <t>ノウギョウショトク</t>
    </rPh>
    <phoneticPr fontId="3"/>
  </si>
  <si>
    <t>農業収入</t>
    <rPh sb="0" eb="4">
      <t>ノウギョウシュウニュウ</t>
    </rPh>
    <phoneticPr fontId="3"/>
  </si>
  <si>
    <t>農業経費</t>
    <rPh sb="0" eb="2">
      <t>ノウギョウ</t>
    </rPh>
    <rPh sb="2" eb="4">
      <t>ケイヒ</t>
    </rPh>
    <phoneticPr fontId="3"/>
  </si>
  <si>
    <t>農業所得</t>
    <rPh sb="0" eb="4">
      <t>ノウギョウショトク</t>
    </rPh>
    <phoneticPr fontId="3"/>
  </si>
  <si>
    <t>所得率</t>
    <rPh sb="0" eb="3">
      <t>ショトクリツ</t>
    </rPh>
    <phoneticPr fontId="3"/>
  </si>
  <si>
    <t>項目</t>
    <rPh sb="0" eb="2">
      <t>コウモク</t>
    </rPh>
    <phoneticPr fontId="3"/>
  </si>
  <si>
    <t>合計</t>
    <rPh sb="0" eb="2">
      <t>ゴウケイ</t>
    </rPh>
    <phoneticPr fontId="3"/>
  </si>
  <si>
    <t>単収（ｋｇ/１０ａ）</t>
    <rPh sb="0" eb="1">
      <t>タン</t>
    </rPh>
    <phoneticPr fontId="3"/>
  </si>
  <si>
    <t>生産量・所得額積算根拠（個人）</t>
    <phoneticPr fontId="3"/>
  </si>
  <si>
    <t>申請者名：　　　</t>
    <rPh sb="0" eb="4">
      <t>シンセイシャメイ</t>
    </rPh>
    <phoneticPr fontId="3"/>
  </si>
  <si>
    <t>農業経営改善計画認定申請書</t>
    <rPh sb="0" eb="4">
      <t>ノウギョウケイエイ</t>
    </rPh>
    <rPh sb="4" eb="8">
      <t>カイゼンケイカク</t>
    </rPh>
    <rPh sb="8" eb="13">
      <t>ニンテイシンセイショ</t>
    </rPh>
    <phoneticPr fontId="3"/>
  </si>
  <si>
    <t>水稲</t>
    <phoneticPr fontId="3"/>
  </si>
  <si>
    <t>大麦</t>
    <rPh sb="0" eb="2">
      <t>オオムギ</t>
    </rPh>
    <phoneticPr fontId="3"/>
  </si>
  <si>
    <t>ソバ</t>
    <phoneticPr fontId="3"/>
  </si>
  <si>
    <t>施設野菜（トマト）</t>
    <rPh sb="0" eb="2">
      <t>シセツ</t>
    </rPh>
    <rPh sb="2" eb="4">
      <t>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</si>
</sst>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38" fontId="2" fillId="0" borderId="1" xfId="1" applyFont="1" applyBorder="1" applyAlignment="1">
      <alignment horizontal="right"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5" fillId="0" borderId="4" xfId="0" applyNumberFormat="1" applyFont="1" applyBorder="1">
      <alignment vertical="center"/>
    </xf>
    <xf numFmtId="38" fontId="5" fillId="0" borderId="5" xfId="0" applyNumberFormat="1" applyFont="1" applyBorder="1">
      <alignment vertical="center"/>
    </xf>
    <xf numFmtId="38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 shrinkToFit="1"/>
    </xf>
    <xf numFmtId="177" fontId="5" fillId="0" borderId="1" xfId="0" applyNumberFormat="1" applyFont="1" applyBorder="1">
      <alignment vertical="center"/>
    </xf>
    <xf numFmtId="0" fontId="5" fillId="0" borderId="4" xfId="0" applyFont="1" applyBorder="1">
      <alignment vertical="center"/>
    </xf>
    <xf numFmtId="38" fontId="6" fillId="0" borderId="1" xfId="1" applyFont="1" applyBorder="1" applyAlignment="1">
      <alignment horizontal="right" vertical="center" wrapText="1"/>
    </xf>
    <xf numFmtId="0" fontId="6" fillId="0" borderId="1" xfId="0" applyFont="1" applyBorder="1">
      <alignment vertical="center"/>
    </xf>
    <xf numFmtId="1" fontId="6" fillId="0" borderId="1" xfId="0" applyNumberFormat="1" applyFont="1" applyBorder="1">
      <alignment vertical="center"/>
    </xf>
    <xf numFmtId="0" fontId="2" fillId="0" borderId="1" xfId="0" applyFont="1" applyBorder="1" applyAlignment="1">
      <alignment horizontal="right" vertical="center" wrapText="1"/>
    </xf>
    <xf numFmtId="38" fontId="2" fillId="0" borderId="6" xfId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638509</xdr:colOff>
      <xdr:row>0</xdr:row>
      <xdr:rowOff>103439</xdr:rowOff>
    </xdr:from>
    <xdr:to>
      <xdr:col>11</xdr:col>
      <xdr:colOff>454359</xdr:colOff>
      <xdr:row>2</xdr:row>
      <xdr:rowOff>220578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EA70DA-A4F1-8CA5-1F6D-1A281F182FCD}"/>
            </a:ext>
          </a:extLst>
        </xdr:cNvPr>
        <xdr:cNvSpPr txBox="1"/>
      </xdr:nvSpPr>
      <xdr:spPr>
        <a:xfrm>
          <a:off x="7687009" y="103439"/>
          <a:ext cx="1379955" cy="57835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3163-163D-4EFD-BB63-DA41227B3377}">
  <dimension ref="A1:L51"/>
  <sheetViews>
    <sheetView tabSelected="1" view="pageBreakPreview" zoomScale="108" zoomScaleNormal="100" zoomScaleSheetLayoutView="108" workbookViewId="0">
      <selection activeCell="B8" sqref="B8"/>
    </sheetView>
  </sheetViews>
  <sheetFormatPr defaultRowHeight="13" x14ac:dyDescent="0.55000000000000004"/>
  <cols>
    <col min="1" max="1" width="16.33203125" style="6" customWidth="1"/>
    <col min="2" max="7" width="8.6640625" style="6"/>
    <col min="8" max="9" width="10.25" style="6" bestFit="1" customWidth="1"/>
    <col min="10" max="11" width="10.25" style="6" customWidth="1"/>
    <col min="12" max="12" width="13.08203125" style="6" customWidth="1"/>
    <col min="13" max="16384" width="8.6640625" style="6"/>
  </cols>
  <sheetData>
    <row r="1" spans="1:12" ht="19" customHeight="1" x14ac:dyDescent="0.55000000000000004">
      <c r="A1" s="5" t="s">
        <v>58</v>
      </c>
    </row>
    <row r="2" spans="1:12" ht="19" customHeight="1" x14ac:dyDescent="0.55000000000000004">
      <c r="A2" s="5" t="s">
        <v>56</v>
      </c>
      <c r="J2" s="13" t="s">
        <v>57</v>
      </c>
      <c r="K2" s="13"/>
      <c r="L2" s="13"/>
    </row>
    <row r="3" spans="1:12" ht="19" customHeight="1" x14ac:dyDescent="0.55000000000000004">
      <c r="A3" s="6" t="s">
        <v>47</v>
      </c>
      <c r="B3" s="6" t="s">
        <v>42</v>
      </c>
      <c r="C3" s="7">
        <f>B25</f>
        <v>0</v>
      </c>
      <c r="D3" s="6" t="s">
        <v>44</v>
      </c>
    </row>
    <row r="4" spans="1:12" ht="19" customHeight="1" x14ac:dyDescent="0.55000000000000004">
      <c r="A4" s="6" t="s">
        <v>41</v>
      </c>
      <c r="B4" s="6" t="s">
        <v>45</v>
      </c>
      <c r="C4" s="8">
        <f>C25</f>
        <v>0</v>
      </c>
      <c r="D4" s="6" t="s">
        <v>43</v>
      </c>
    </row>
    <row r="6" spans="1:12" ht="20.5" customHeight="1" x14ac:dyDescent="0.55000000000000004">
      <c r="A6" s="22" t="s">
        <v>0</v>
      </c>
      <c r="B6" s="22" t="s">
        <v>1</v>
      </c>
      <c r="C6" s="22"/>
      <c r="D6" s="22" t="s">
        <v>2</v>
      </c>
      <c r="E6" s="22"/>
      <c r="F6" s="22" t="s">
        <v>55</v>
      </c>
      <c r="G6" s="22"/>
      <c r="H6" s="19" t="s">
        <v>10</v>
      </c>
      <c r="I6" s="20"/>
      <c r="J6" s="19" t="s">
        <v>12</v>
      </c>
      <c r="K6" s="20"/>
      <c r="L6" s="1" t="s">
        <v>3</v>
      </c>
    </row>
    <row r="7" spans="1:12" ht="20.5" customHeight="1" x14ac:dyDescent="0.55000000000000004">
      <c r="A7" s="22"/>
      <c r="B7" s="1" t="s">
        <v>4</v>
      </c>
      <c r="C7" s="1" t="s">
        <v>5</v>
      </c>
      <c r="D7" s="1" t="s">
        <v>4</v>
      </c>
      <c r="E7" s="1" t="s">
        <v>6</v>
      </c>
      <c r="F7" s="1" t="s">
        <v>4</v>
      </c>
      <c r="G7" s="1" t="s">
        <v>6</v>
      </c>
      <c r="H7" s="1" t="s">
        <v>4</v>
      </c>
      <c r="I7" s="1" t="s">
        <v>6</v>
      </c>
      <c r="J7" s="1" t="s">
        <v>4</v>
      </c>
      <c r="K7" s="1" t="s">
        <v>6</v>
      </c>
      <c r="L7" s="1"/>
    </row>
    <row r="8" spans="1:12" ht="20.5" customHeight="1" x14ac:dyDescent="0.55000000000000004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1"/>
    </row>
    <row r="9" spans="1:12" ht="20.5" customHeight="1" x14ac:dyDescent="0.55000000000000004">
      <c r="A9" s="1"/>
      <c r="B9" s="2"/>
      <c r="C9" s="2"/>
      <c r="D9" s="2"/>
      <c r="E9" s="2"/>
      <c r="F9" s="2"/>
      <c r="G9" s="2"/>
      <c r="H9" s="2"/>
      <c r="I9" s="2"/>
      <c r="J9" s="3"/>
      <c r="K9" s="3"/>
      <c r="L9" s="1"/>
    </row>
    <row r="10" spans="1:12" ht="20.5" customHeight="1" x14ac:dyDescent="0.55000000000000004">
      <c r="A10" s="1"/>
      <c r="B10" s="2"/>
      <c r="C10" s="2"/>
      <c r="D10" s="2"/>
      <c r="E10" s="2"/>
      <c r="F10" s="2"/>
      <c r="G10" s="2"/>
      <c r="H10" s="2"/>
      <c r="I10" s="2"/>
      <c r="J10" s="3"/>
      <c r="K10" s="3"/>
      <c r="L10" s="1"/>
    </row>
    <row r="11" spans="1:12" ht="20.5" customHeight="1" x14ac:dyDescent="0.5500000000000000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1"/>
    </row>
    <row r="12" spans="1:12" ht="20.5" customHeight="1" x14ac:dyDescent="0.55000000000000004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1"/>
    </row>
    <row r="13" spans="1:12" ht="20.5" customHeight="1" x14ac:dyDescent="0.55000000000000004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</row>
    <row r="14" spans="1:12" ht="20.5" customHeight="1" x14ac:dyDescent="0.55000000000000004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1"/>
    </row>
    <row r="15" spans="1:12" ht="20.5" customHeight="1" x14ac:dyDescent="0.55000000000000004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1"/>
    </row>
    <row r="16" spans="1:12" ht="20.5" customHeight="1" x14ac:dyDescent="0.55000000000000004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1"/>
    </row>
    <row r="17" spans="1:12" ht="20.5" customHeight="1" x14ac:dyDescent="0.55000000000000004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1"/>
    </row>
    <row r="18" spans="1:12" ht="20.5" customHeight="1" x14ac:dyDescent="0.55000000000000004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1"/>
    </row>
    <row r="19" spans="1:12" ht="20.5" customHeight="1" x14ac:dyDescent="0.55000000000000004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1"/>
    </row>
    <row r="20" spans="1:12" ht="20.5" customHeight="1" x14ac:dyDescent="0.55000000000000004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1"/>
    </row>
    <row r="21" spans="1:12" ht="20.5" customHeight="1" x14ac:dyDescent="0.55000000000000004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1"/>
    </row>
    <row r="22" spans="1:12" ht="20.5" customHeight="1" x14ac:dyDescent="0.55000000000000004">
      <c r="A22" s="1" t="s">
        <v>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1"/>
    </row>
    <row r="23" spans="1:12" ht="20.5" customHeight="1" x14ac:dyDescent="0.55000000000000004">
      <c r="A23" s="1" t="s">
        <v>8</v>
      </c>
      <c r="B23" s="1"/>
      <c r="C23" s="1"/>
      <c r="D23" s="1" t="s">
        <v>11</v>
      </c>
      <c r="E23" s="1" t="s">
        <v>11</v>
      </c>
      <c r="F23" s="1" t="s">
        <v>11</v>
      </c>
      <c r="G23" s="1" t="s">
        <v>11</v>
      </c>
      <c r="H23" s="1" t="s">
        <v>11</v>
      </c>
      <c r="I23" s="1" t="s">
        <v>11</v>
      </c>
      <c r="J23" s="1"/>
      <c r="K23" s="1"/>
      <c r="L23" s="1"/>
    </row>
    <row r="24" spans="1:12" ht="20.5" customHeight="1" x14ac:dyDescent="0.55000000000000004">
      <c r="A24" s="1" t="s">
        <v>9</v>
      </c>
      <c r="B24" s="1"/>
      <c r="C24" s="1"/>
      <c r="D24" s="1" t="s">
        <v>11</v>
      </c>
      <c r="E24" s="1" t="s">
        <v>11</v>
      </c>
      <c r="F24" s="1" t="s">
        <v>11</v>
      </c>
      <c r="G24" s="1" t="s">
        <v>11</v>
      </c>
      <c r="H24" s="1" t="s">
        <v>11</v>
      </c>
      <c r="I24" s="1" t="s">
        <v>11</v>
      </c>
      <c r="J24" s="1"/>
      <c r="K24" s="1"/>
      <c r="L24" s="1"/>
    </row>
    <row r="25" spans="1:12" ht="20.5" customHeight="1" x14ac:dyDescent="0.55000000000000004">
      <c r="A25" s="1" t="s">
        <v>54</v>
      </c>
      <c r="B25" s="9">
        <f>SUM(B8:B24)</f>
        <v>0</v>
      </c>
      <c r="C25" s="9">
        <f>SUM(C8:C24)</f>
        <v>0</v>
      </c>
      <c r="D25" s="10"/>
      <c r="E25" s="10"/>
      <c r="F25" s="10"/>
      <c r="G25" s="10"/>
      <c r="H25" s="10"/>
      <c r="I25" s="10"/>
      <c r="J25" s="10"/>
      <c r="K25" s="10"/>
      <c r="L25" s="10"/>
    </row>
    <row r="26" spans="1:12" ht="20.5" customHeight="1" x14ac:dyDescent="0.55000000000000004">
      <c r="A26" s="6" t="s">
        <v>46</v>
      </c>
      <c r="B26" s="6" t="s">
        <v>42</v>
      </c>
      <c r="C26" s="7">
        <f>SUM(B31:B51)</f>
        <v>0</v>
      </c>
      <c r="D26" s="6" t="s">
        <v>44</v>
      </c>
      <c r="H26" s="11" t="s">
        <v>48</v>
      </c>
      <c r="I26" s="6" t="s">
        <v>42</v>
      </c>
      <c r="J26" s="7">
        <f>I33</f>
        <v>0</v>
      </c>
      <c r="K26" s="6" t="s">
        <v>44</v>
      </c>
    </row>
    <row r="27" spans="1:12" ht="20.5" customHeight="1" x14ac:dyDescent="0.55000000000000004">
      <c r="B27" s="6" t="s">
        <v>45</v>
      </c>
      <c r="C27" s="8">
        <f>SUM(C31:C51)</f>
        <v>0</v>
      </c>
      <c r="D27" s="6" t="s">
        <v>43</v>
      </c>
      <c r="I27" s="6" t="s">
        <v>45</v>
      </c>
      <c r="J27" s="8">
        <f>J33</f>
        <v>0</v>
      </c>
      <c r="K27" s="6" t="s">
        <v>43</v>
      </c>
    </row>
    <row r="29" spans="1:12" ht="18.5" customHeight="1" x14ac:dyDescent="0.55000000000000004">
      <c r="A29" s="22" t="s">
        <v>13</v>
      </c>
      <c r="B29" s="22" t="s">
        <v>14</v>
      </c>
      <c r="C29" s="22"/>
      <c r="D29" s="22" t="s">
        <v>3</v>
      </c>
      <c r="E29" s="22"/>
      <c r="F29" s="22"/>
      <c r="H29" s="23" t="s">
        <v>53</v>
      </c>
      <c r="I29" s="22" t="s">
        <v>14</v>
      </c>
      <c r="J29" s="22"/>
    </row>
    <row r="30" spans="1:12" ht="18.5" customHeight="1" x14ac:dyDescent="0.55000000000000004">
      <c r="A30" s="22"/>
      <c r="B30" s="1" t="s">
        <v>4</v>
      </c>
      <c r="C30" s="1" t="s">
        <v>5</v>
      </c>
      <c r="D30" s="22"/>
      <c r="E30" s="22"/>
      <c r="F30" s="22"/>
      <c r="H30" s="23"/>
      <c r="I30" s="1" t="s">
        <v>4</v>
      </c>
      <c r="J30" s="1" t="s">
        <v>5</v>
      </c>
    </row>
    <row r="31" spans="1:12" ht="18.5" customHeight="1" x14ac:dyDescent="0.55000000000000004">
      <c r="A31" s="4" t="s">
        <v>15</v>
      </c>
      <c r="B31" s="2"/>
      <c r="C31" s="2"/>
      <c r="D31" s="21"/>
      <c r="E31" s="21"/>
      <c r="F31" s="21"/>
      <c r="H31" s="10" t="s">
        <v>49</v>
      </c>
      <c r="I31" s="9">
        <f>C3</f>
        <v>0</v>
      </c>
      <c r="J31" s="9">
        <f>C4</f>
        <v>0</v>
      </c>
    </row>
    <row r="32" spans="1:12" ht="18.5" customHeight="1" x14ac:dyDescent="0.55000000000000004">
      <c r="A32" s="4" t="s">
        <v>17</v>
      </c>
      <c r="B32" s="2"/>
      <c r="C32" s="2"/>
      <c r="D32" s="21"/>
      <c r="E32" s="21"/>
      <c r="F32" s="21"/>
      <c r="H32" s="10" t="s">
        <v>50</v>
      </c>
      <c r="I32" s="9">
        <f>C26</f>
        <v>0</v>
      </c>
      <c r="J32" s="9">
        <f>C27</f>
        <v>0</v>
      </c>
    </row>
    <row r="33" spans="1:10" ht="18.5" customHeight="1" x14ac:dyDescent="0.55000000000000004">
      <c r="A33" s="4" t="s">
        <v>19</v>
      </c>
      <c r="B33" s="2"/>
      <c r="C33" s="2"/>
      <c r="D33" s="21"/>
      <c r="E33" s="21"/>
      <c r="F33" s="21"/>
      <c r="H33" s="10" t="s">
        <v>51</v>
      </c>
      <c r="I33" s="9">
        <f>I31-I32</f>
        <v>0</v>
      </c>
      <c r="J33" s="9">
        <f>J31-J32</f>
        <v>0</v>
      </c>
    </row>
    <row r="34" spans="1:10" ht="18.5" customHeight="1" x14ac:dyDescent="0.55000000000000004">
      <c r="A34" s="4" t="s">
        <v>20</v>
      </c>
      <c r="B34" s="2"/>
      <c r="C34" s="2"/>
      <c r="D34" s="21"/>
      <c r="E34" s="21"/>
      <c r="F34" s="21"/>
      <c r="H34" s="10" t="s">
        <v>52</v>
      </c>
      <c r="I34" s="12" t="e">
        <f>I33/I31*100</f>
        <v>#DIV/0!</v>
      </c>
      <c r="J34" s="12" t="e">
        <f>J33/J31*100</f>
        <v>#DIV/0!</v>
      </c>
    </row>
    <row r="35" spans="1:10" ht="18.5" customHeight="1" x14ac:dyDescent="0.55000000000000004">
      <c r="A35" s="4" t="s">
        <v>21</v>
      </c>
      <c r="B35" s="2"/>
      <c r="C35" s="2"/>
      <c r="D35" s="21"/>
      <c r="E35" s="21"/>
      <c r="F35" s="21"/>
    </row>
    <row r="36" spans="1:10" ht="18.5" customHeight="1" x14ac:dyDescent="0.55000000000000004">
      <c r="A36" s="4" t="s">
        <v>22</v>
      </c>
      <c r="B36" s="2"/>
      <c r="C36" s="2"/>
      <c r="D36" s="21"/>
      <c r="E36" s="21"/>
      <c r="F36" s="21"/>
    </row>
    <row r="37" spans="1:10" ht="18.5" customHeight="1" x14ac:dyDescent="0.55000000000000004">
      <c r="A37" s="4" t="s">
        <v>23</v>
      </c>
      <c r="B37" s="2"/>
      <c r="C37" s="2"/>
      <c r="D37" s="21"/>
      <c r="E37" s="21"/>
      <c r="F37" s="21"/>
    </row>
    <row r="38" spans="1:10" ht="18.5" customHeight="1" x14ac:dyDescent="0.55000000000000004">
      <c r="A38" s="4" t="s">
        <v>24</v>
      </c>
      <c r="B38" s="2"/>
      <c r="C38" s="2"/>
      <c r="D38" s="21"/>
      <c r="E38" s="21"/>
      <c r="F38" s="21"/>
    </row>
    <row r="39" spans="1:10" ht="18.5" customHeight="1" x14ac:dyDescent="0.55000000000000004">
      <c r="A39" s="4" t="s">
        <v>26</v>
      </c>
      <c r="B39" s="2"/>
      <c r="C39" s="2"/>
      <c r="D39" s="21"/>
      <c r="E39" s="21"/>
      <c r="F39" s="21"/>
    </row>
    <row r="40" spans="1:10" ht="18.5" customHeight="1" x14ac:dyDescent="0.55000000000000004">
      <c r="A40" s="4" t="s">
        <v>27</v>
      </c>
      <c r="B40" s="2"/>
      <c r="C40" s="2"/>
      <c r="D40" s="21"/>
      <c r="E40" s="21"/>
      <c r="F40" s="21"/>
    </row>
    <row r="41" spans="1:10" ht="18.5" customHeight="1" x14ac:dyDescent="0.55000000000000004">
      <c r="A41" s="4" t="s">
        <v>29</v>
      </c>
      <c r="B41" s="2"/>
      <c r="C41" s="2"/>
      <c r="D41" s="21"/>
      <c r="E41" s="21"/>
      <c r="F41" s="21"/>
    </row>
    <row r="42" spans="1:10" ht="18.5" customHeight="1" x14ac:dyDescent="0.55000000000000004">
      <c r="A42" s="4" t="s">
        <v>31</v>
      </c>
      <c r="B42" s="2"/>
      <c r="C42" s="2"/>
      <c r="D42" s="21"/>
      <c r="E42" s="21"/>
      <c r="F42" s="21"/>
    </row>
    <row r="43" spans="1:10" ht="18.5" customHeight="1" x14ac:dyDescent="0.55000000000000004">
      <c r="A43" s="4" t="s">
        <v>32</v>
      </c>
      <c r="B43" s="2"/>
      <c r="C43" s="2"/>
      <c r="D43" s="21"/>
      <c r="E43" s="21"/>
      <c r="F43" s="21"/>
    </row>
    <row r="44" spans="1:10" ht="18.5" customHeight="1" x14ac:dyDescent="0.55000000000000004">
      <c r="A44" s="4" t="s">
        <v>34</v>
      </c>
      <c r="B44" s="2"/>
      <c r="C44" s="2"/>
      <c r="D44" s="21"/>
      <c r="E44" s="21"/>
      <c r="F44" s="21"/>
    </row>
    <row r="45" spans="1:10" ht="18.5" customHeight="1" x14ac:dyDescent="0.55000000000000004">
      <c r="A45" s="4" t="s">
        <v>35</v>
      </c>
      <c r="B45" s="2"/>
      <c r="C45" s="2"/>
      <c r="D45" s="21"/>
      <c r="E45" s="21"/>
      <c r="F45" s="21"/>
    </row>
    <row r="46" spans="1:10" ht="18.5" customHeight="1" x14ac:dyDescent="0.55000000000000004">
      <c r="A46" s="4" t="s">
        <v>36</v>
      </c>
      <c r="B46" s="2"/>
      <c r="C46" s="2"/>
      <c r="D46" s="21"/>
      <c r="E46" s="21"/>
      <c r="F46" s="21"/>
    </row>
    <row r="47" spans="1:10" ht="18.5" customHeight="1" x14ac:dyDescent="0.55000000000000004">
      <c r="A47" s="4" t="s">
        <v>37</v>
      </c>
      <c r="B47" s="2"/>
      <c r="C47" s="2"/>
      <c r="D47" s="21"/>
      <c r="E47" s="21"/>
      <c r="F47" s="21"/>
    </row>
    <row r="48" spans="1:10" ht="18.5" customHeight="1" x14ac:dyDescent="0.55000000000000004">
      <c r="A48" s="4"/>
      <c r="B48" s="2"/>
      <c r="C48" s="2"/>
      <c r="D48" s="21"/>
      <c r="E48" s="21"/>
      <c r="F48" s="21"/>
    </row>
    <row r="49" spans="1:6" ht="18.5" customHeight="1" x14ac:dyDescent="0.55000000000000004">
      <c r="A49" s="4"/>
      <c r="B49" s="2"/>
      <c r="C49" s="2"/>
      <c r="D49" s="21"/>
      <c r="E49" s="21"/>
      <c r="F49" s="21"/>
    </row>
    <row r="50" spans="1:6" ht="18.5" customHeight="1" x14ac:dyDescent="0.55000000000000004">
      <c r="A50" s="4" t="s">
        <v>38</v>
      </c>
      <c r="B50" s="2"/>
      <c r="C50" s="2"/>
      <c r="D50" s="21"/>
      <c r="E50" s="21"/>
      <c r="F50" s="21"/>
    </row>
    <row r="51" spans="1:6" ht="18.5" customHeight="1" x14ac:dyDescent="0.55000000000000004">
      <c r="A51" s="4" t="s">
        <v>40</v>
      </c>
      <c r="B51" s="2"/>
      <c r="C51" s="2"/>
      <c r="D51" s="21"/>
      <c r="E51" s="21"/>
      <c r="F51" s="21"/>
    </row>
  </sheetData>
  <mergeCells count="32">
    <mergeCell ref="D50:F50"/>
    <mergeCell ref="D51:F51"/>
    <mergeCell ref="D44:F44"/>
    <mergeCell ref="D45:F45"/>
    <mergeCell ref="D46:F46"/>
    <mergeCell ref="D47:F47"/>
    <mergeCell ref="D48:F48"/>
    <mergeCell ref="D49:F49"/>
    <mergeCell ref="D43:F43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H6:I6"/>
    <mergeCell ref="J6:K6"/>
    <mergeCell ref="D31:F31"/>
    <mergeCell ref="A6:A7"/>
    <mergeCell ref="B6:C6"/>
    <mergeCell ref="D6:E6"/>
    <mergeCell ref="F6:G6"/>
    <mergeCell ref="A29:A30"/>
    <mergeCell ref="B29:C29"/>
    <mergeCell ref="D29:F30"/>
    <mergeCell ref="H29:H30"/>
    <mergeCell ref="I29:J29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550C2-A4DB-4F9A-A59C-EA742BB2A7E6}">
  <dimension ref="A1:L52"/>
  <sheetViews>
    <sheetView view="pageBreakPreview" topLeftCell="A4" zoomScale="95" zoomScaleNormal="100" zoomScaleSheetLayoutView="95" workbookViewId="0">
      <selection activeCell="D16" sqref="D16"/>
    </sheetView>
  </sheetViews>
  <sheetFormatPr defaultRowHeight="18" x14ac:dyDescent="0.55000000000000004"/>
  <cols>
    <col min="1" max="1" width="16.33203125" customWidth="1"/>
    <col min="2" max="2" width="9.33203125" bestFit="1" customWidth="1"/>
    <col min="3" max="3" width="11.6640625" customWidth="1"/>
    <col min="8" max="9" width="10.25" bestFit="1" customWidth="1"/>
    <col min="10" max="11" width="10.25" customWidth="1"/>
    <col min="12" max="12" width="13.08203125" customWidth="1"/>
  </cols>
  <sheetData>
    <row r="1" spans="1:12" x14ac:dyDescent="0.55000000000000004">
      <c r="A1" s="5" t="s">
        <v>58</v>
      </c>
      <c r="B1" s="6"/>
      <c r="C1" s="6"/>
    </row>
    <row r="2" spans="1:12" x14ac:dyDescent="0.55000000000000004">
      <c r="A2" s="5" t="s">
        <v>56</v>
      </c>
      <c r="B2" s="6"/>
      <c r="C2" s="6"/>
    </row>
    <row r="3" spans="1:12" x14ac:dyDescent="0.55000000000000004">
      <c r="A3" s="6" t="s">
        <v>47</v>
      </c>
      <c r="B3" s="6" t="s">
        <v>42</v>
      </c>
      <c r="C3" s="7">
        <f>B25</f>
        <v>1274.2</v>
      </c>
      <c r="D3" s="6" t="s">
        <v>44</v>
      </c>
      <c r="E3" s="6"/>
      <c r="F3" s="6"/>
    </row>
    <row r="4" spans="1:12" x14ac:dyDescent="0.55000000000000004">
      <c r="A4" s="6" t="s">
        <v>41</v>
      </c>
      <c r="B4" s="6" t="s">
        <v>45</v>
      </c>
      <c r="C4" s="8">
        <f>C25</f>
        <v>2249.6000000000004</v>
      </c>
      <c r="D4" s="6" t="s">
        <v>43</v>
      </c>
      <c r="E4" s="6"/>
      <c r="F4" s="6"/>
    </row>
    <row r="6" spans="1:12" x14ac:dyDescent="0.55000000000000004">
      <c r="A6" s="22" t="s">
        <v>0</v>
      </c>
      <c r="B6" s="22" t="s">
        <v>1</v>
      </c>
      <c r="C6" s="22"/>
      <c r="D6" s="22" t="s">
        <v>2</v>
      </c>
      <c r="E6" s="22"/>
      <c r="F6" s="22" t="s">
        <v>55</v>
      </c>
      <c r="G6" s="22"/>
      <c r="H6" s="19" t="s">
        <v>10</v>
      </c>
      <c r="I6" s="20"/>
      <c r="J6" s="19" t="s">
        <v>12</v>
      </c>
      <c r="K6" s="20"/>
      <c r="L6" s="1" t="s">
        <v>3</v>
      </c>
    </row>
    <row r="7" spans="1:12" x14ac:dyDescent="0.55000000000000004">
      <c r="A7" s="22"/>
      <c r="B7" s="1" t="s">
        <v>4</v>
      </c>
      <c r="C7" s="1" t="s">
        <v>5</v>
      </c>
      <c r="D7" s="1" t="s">
        <v>4</v>
      </c>
      <c r="E7" s="1" t="s">
        <v>6</v>
      </c>
      <c r="F7" s="1" t="s">
        <v>4</v>
      </c>
      <c r="G7" s="1" t="s">
        <v>6</v>
      </c>
      <c r="H7" s="1" t="s">
        <v>4</v>
      </c>
      <c r="I7" s="1" t="s">
        <v>6</v>
      </c>
      <c r="J7" s="1" t="s">
        <v>4</v>
      </c>
      <c r="K7" s="1" t="s">
        <v>6</v>
      </c>
      <c r="L7" s="1"/>
    </row>
    <row r="8" spans="1:12" x14ac:dyDescent="0.55000000000000004">
      <c r="A8" s="1" t="s">
        <v>59</v>
      </c>
      <c r="B8" s="14">
        <f>H8*J8/10000</f>
        <v>799.2</v>
      </c>
      <c r="C8" s="14">
        <f>I8*K8/10000</f>
        <v>1512</v>
      </c>
      <c r="D8" s="14">
        <v>500</v>
      </c>
      <c r="E8" s="14">
        <v>700</v>
      </c>
      <c r="F8" s="14">
        <f>H8/(D8/10)</f>
        <v>480</v>
      </c>
      <c r="G8" s="14">
        <v>540</v>
      </c>
      <c r="H8" s="14">
        <v>24000</v>
      </c>
      <c r="I8" s="14">
        <f>G8*(E8/10)</f>
        <v>37800</v>
      </c>
      <c r="J8" s="2">
        <v>333</v>
      </c>
      <c r="K8" s="2">
        <v>400</v>
      </c>
      <c r="L8" s="1"/>
    </row>
    <row r="9" spans="1:12" x14ac:dyDescent="0.55000000000000004">
      <c r="A9" s="1" t="s">
        <v>60</v>
      </c>
      <c r="B9" s="15">
        <v>14</v>
      </c>
      <c r="C9" s="16">
        <f>I9*K9/10000</f>
        <v>37.200000000000003</v>
      </c>
      <c r="D9" s="14">
        <v>300</v>
      </c>
      <c r="E9" s="14">
        <v>400</v>
      </c>
      <c r="F9" s="14">
        <f>H9/(D9/10)</f>
        <v>150</v>
      </c>
      <c r="G9" s="14">
        <v>300</v>
      </c>
      <c r="H9" s="14">
        <v>4500</v>
      </c>
      <c r="I9" s="14">
        <f>E9/10*G9</f>
        <v>12000</v>
      </c>
      <c r="J9" s="2">
        <f>B9*10000/H9</f>
        <v>31.111111111111111</v>
      </c>
      <c r="K9" s="2">
        <v>31</v>
      </c>
      <c r="L9" s="1"/>
    </row>
    <row r="10" spans="1:12" x14ac:dyDescent="0.55000000000000004">
      <c r="A10" s="1" t="s">
        <v>61</v>
      </c>
      <c r="B10" s="15">
        <v>36</v>
      </c>
      <c r="C10" s="15">
        <f>I10*K10/10000</f>
        <v>60</v>
      </c>
      <c r="D10" s="14">
        <v>300</v>
      </c>
      <c r="E10" s="14">
        <v>400</v>
      </c>
      <c r="F10" s="14">
        <f>H10/(D10/10)</f>
        <v>40</v>
      </c>
      <c r="G10" s="14">
        <v>50</v>
      </c>
      <c r="H10" s="14">
        <v>1200</v>
      </c>
      <c r="I10" s="14">
        <f>E10/10*G10</f>
        <v>2000</v>
      </c>
      <c r="J10" s="2">
        <v>300</v>
      </c>
      <c r="K10" s="2">
        <v>300</v>
      </c>
      <c r="L10" s="1"/>
    </row>
    <row r="11" spans="1:12" x14ac:dyDescent="0.55000000000000004">
      <c r="A11" s="1" t="s">
        <v>62</v>
      </c>
      <c r="B11" s="14">
        <v>38</v>
      </c>
      <c r="C11" s="14">
        <f>I11*K11/10000</f>
        <v>134.4</v>
      </c>
      <c r="D11" s="14">
        <v>3</v>
      </c>
      <c r="E11" s="14">
        <v>6</v>
      </c>
      <c r="F11" s="14">
        <f>H11/D11*10</f>
        <v>5000</v>
      </c>
      <c r="G11" s="14">
        <v>8000</v>
      </c>
      <c r="H11" s="14">
        <v>1500</v>
      </c>
      <c r="I11" s="14">
        <f>E11*G11/10</f>
        <v>4800</v>
      </c>
      <c r="J11" s="2">
        <f>B11*10000/H11</f>
        <v>253.33333333333334</v>
      </c>
      <c r="K11" s="2">
        <v>280</v>
      </c>
      <c r="L11" s="2"/>
    </row>
    <row r="12" spans="1:12" x14ac:dyDescent="0.55000000000000004">
      <c r="A12" s="1"/>
      <c r="B12" s="14"/>
      <c r="C12" s="14"/>
      <c r="D12" s="14"/>
      <c r="E12" s="14"/>
      <c r="F12" s="14"/>
      <c r="G12" s="14"/>
      <c r="H12" s="14"/>
      <c r="I12" s="14"/>
      <c r="J12" s="2"/>
      <c r="K12" s="2"/>
      <c r="L12" s="2"/>
    </row>
    <row r="13" spans="1:12" x14ac:dyDescent="0.55000000000000004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55000000000000004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55000000000000004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55000000000000004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55000000000000004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55000000000000004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55000000000000004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55000000000000004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55000000000000004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55000000000000004">
      <c r="A22" s="1" t="s">
        <v>7</v>
      </c>
      <c r="B22" s="2">
        <v>120</v>
      </c>
      <c r="C22" s="2">
        <v>140</v>
      </c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55000000000000004">
      <c r="A23" s="1" t="s">
        <v>8</v>
      </c>
      <c r="B23" s="17">
        <v>237</v>
      </c>
      <c r="C23" s="17">
        <v>316</v>
      </c>
      <c r="D23" s="1" t="s">
        <v>11</v>
      </c>
      <c r="E23" s="1" t="s">
        <v>11</v>
      </c>
      <c r="F23" s="1" t="s">
        <v>11</v>
      </c>
      <c r="G23" s="1" t="s">
        <v>11</v>
      </c>
      <c r="H23" s="1" t="s">
        <v>11</v>
      </c>
      <c r="I23" s="1" t="s">
        <v>11</v>
      </c>
      <c r="J23" s="1"/>
      <c r="K23" s="1"/>
      <c r="L23" s="1"/>
    </row>
    <row r="24" spans="1:12" x14ac:dyDescent="0.55000000000000004">
      <c r="A24" s="1" t="s">
        <v>9</v>
      </c>
      <c r="B24" s="17">
        <v>30</v>
      </c>
      <c r="C24" s="17">
        <v>50</v>
      </c>
      <c r="D24" s="1" t="s">
        <v>11</v>
      </c>
      <c r="E24" s="1" t="s">
        <v>11</v>
      </c>
      <c r="F24" s="1" t="s">
        <v>11</v>
      </c>
      <c r="G24" s="1" t="s">
        <v>11</v>
      </c>
      <c r="H24" s="1" t="s">
        <v>11</v>
      </c>
      <c r="I24" s="1" t="s">
        <v>11</v>
      </c>
      <c r="J24" s="1"/>
      <c r="K24" s="1"/>
      <c r="L24" s="1"/>
    </row>
    <row r="25" spans="1:12" s="6" customFormat="1" ht="20.5" customHeight="1" x14ac:dyDescent="0.55000000000000004">
      <c r="A25" s="1" t="s">
        <v>54</v>
      </c>
      <c r="B25" s="9">
        <f>SUM(B7:B24)</f>
        <v>1274.2</v>
      </c>
      <c r="C25" s="9">
        <f>SUM(C7:C24)</f>
        <v>2249.6000000000004</v>
      </c>
      <c r="D25" s="9">
        <f t="shared" ref="D25:E25" si="0">SUM(D7:D24)</f>
        <v>1103</v>
      </c>
      <c r="E25" s="9">
        <f t="shared" si="0"/>
        <v>1506</v>
      </c>
      <c r="F25" s="10"/>
      <c r="G25" s="10"/>
      <c r="H25" s="9">
        <f t="shared" ref="H25" si="1">SUM(H7:H24)</f>
        <v>31200</v>
      </c>
      <c r="I25" s="9">
        <f t="shared" ref="I25" si="2">SUM(I7:I24)</f>
        <v>56600</v>
      </c>
      <c r="J25" s="10"/>
      <c r="K25" s="10"/>
      <c r="L25" s="10"/>
    </row>
    <row r="26" spans="1:12" x14ac:dyDescent="0.55000000000000004">
      <c r="A26" s="6" t="s">
        <v>46</v>
      </c>
      <c r="B26" s="6" t="s">
        <v>42</v>
      </c>
      <c r="C26" s="7">
        <f>SUM(B31:B51)</f>
        <v>870</v>
      </c>
      <c r="D26" s="6" t="s">
        <v>44</v>
      </c>
      <c r="E26" s="6"/>
      <c r="F26" s="6"/>
      <c r="G26" s="6"/>
      <c r="H26" s="11" t="s">
        <v>48</v>
      </c>
      <c r="I26" s="6" t="s">
        <v>42</v>
      </c>
      <c r="J26" s="7">
        <f>I33</f>
        <v>404.20000000000005</v>
      </c>
      <c r="K26" s="6" t="s">
        <v>44</v>
      </c>
      <c r="L26" s="6"/>
    </row>
    <row r="27" spans="1:12" x14ac:dyDescent="0.55000000000000004">
      <c r="A27" s="6"/>
      <c r="B27" s="6" t="s">
        <v>45</v>
      </c>
      <c r="C27" s="8">
        <f>SUM(C31:C51)</f>
        <v>1518.4</v>
      </c>
      <c r="D27" s="6" t="s">
        <v>43</v>
      </c>
      <c r="E27" s="6"/>
      <c r="F27" s="6"/>
      <c r="G27" s="6"/>
      <c r="H27" s="6"/>
      <c r="I27" s="6" t="s">
        <v>45</v>
      </c>
      <c r="J27" s="8">
        <f>J33</f>
        <v>731.20000000000027</v>
      </c>
      <c r="K27" s="6" t="s">
        <v>43</v>
      </c>
      <c r="L27" s="6"/>
    </row>
    <row r="28" spans="1:12" x14ac:dyDescent="0.55000000000000004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55000000000000004">
      <c r="A29" s="22" t="s">
        <v>13</v>
      </c>
      <c r="B29" s="22" t="s">
        <v>14</v>
      </c>
      <c r="C29" s="22"/>
      <c r="D29" s="22" t="s">
        <v>3</v>
      </c>
      <c r="E29" s="22"/>
      <c r="F29" s="22"/>
      <c r="H29" s="23" t="s">
        <v>53</v>
      </c>
      <c r="I29" s="22" t="s">
        <v>14</v>
      </c>
      <c r="J29" s="22"/>
    </row>
    <row r="30" spans="1:12" x14ac:dyDescent="0.55000000000000004">
      <c r="A30" s="22"/>
      <c r="B30" s="1" t="s">
        <v>4</v>
      </c>
      <c r="C30" s="1" t="s">
        <v>5</v>
      </c>
      <c r="D30" s="22"/>
      <c r="E30" s="22"/>
      <c r="F30" s="22"/>
      <c r="H30" s="23"/>
      <c r="I30" s="1" t="s">
        <v>4</v>
      </c>
      <c r="J30" s="1" t="s">
        <v>5</v>
      </c>
    </row>
    <row r="31" spans="1:12" x14ac:dyDescent="0.55000000000000004">
      <c r="A31" s="4" t="s">
        <v>15</v>
      </c>
      <c r="B31" s="2">
        <v>61</v>
      </c>
      <c r="C31" s="2">
        <v>85</v>
      </c>
      <c r="D31" s="21" t="s">
        <v>16</v>
      </c>
      <c r="E31" s="21"/>
      <c r="F31" s="21"/>
      <c r="H31" s="10" t="s">
        <v>49</v>
      </c>
      <c r="I31" s="9">
        <f>C3</f>
        <v>1274.2</v>
      </c>
      <c r="J31" s="9">
        <f>C4</f>
        <v>2249.6000000000004</v>
      </c>
    </row>
    <row r="32" spans="1:12" x14ac:dyDescent="0.55000000000000004">
      <c r="A32" s="4" t="s">
        <v>17</v>
      </c>
      <c r="B32" s="2">
        <v>2</v>
      </c>
      <c r="C32" s="2">
        <v>3</v>
      </c>
      <c r="D32" s="21" t="s">
        <v>18</v>
      </c>
      <c r="E32" s="21"/>
      <c r="F32" s="21"/>
      <c r="H32" s="10" t="s">
        <v>50</v>
      </c>
      <c r="I32" s="9">
        <f>C26</f>
        <v>870</v>
      </c>
      <c r="J32" s="9">
        <f>C27</f>
        <v>1518.4</v>
      </c>
    </row>
    <row r="33" spans="1:10" x14ac:dyDescent="0.55000000000000004">
      <c r="A33" s="4" t="s">
        <v>19</v>
      </c>
      <c r="B33" s="2">
        <v>126</v>
      </c>
      <c r="C33" s="2">
        <v>176</v>
      </c>
      <c r="D33" s="21"/>
      <c r="E33" s="21"/>
      <c r="F33" s="21"/>
      <c r="H33" s="10" t="s">
        <v>51</v>
      </c>
      <c r="I33" s="9">
        <f>I31-I32</f>
        <v>404.20000000000005</v>
      </c>
      <c r="J33" s="9">
        <f>J31-J32</f>
        <v>731.20000000000027</v>
      </c>
    </row>
    <row r="34" spans="1:10" x14ac:dyDescent="0.55000000000000004">
      <c r="A34" s="4" t="s">
        <v>20</v>
      </c>
      <c r="B34" s="2">
        <v>1</v>
      </c>
      <c r="C34" s="2">
        <v>1.4</v>
      </c>
      <c r="D34" s="21"/>
      <c r="E34" s="21"/>
      <c r="F34" s="21"/>
      <c r="H34" s="10" t="s">
        <v>52</v>
      </c>
      <c r="I34" s="12">
        <f>I33/I31*100</f>
        <v>31.721864699419243</v>
      </c>
      <c r="J34" s="12">
        <f>J33/J31*100</f>
        <v>32.503556187766719</v>
      </c>
    </row>
    <row r="35" spans="1:10" x14ac:dyDescent="0.55000000000000004">
      <c r="A35" s="4" t="s">
        <v>21</v>
      </c>
      <c r="B35" s="2">
        <v>59</v>
      </c>
      <c r="C35" s="2">
        <v>82</v>
      </c>
      <c r="D35" s="21"/>
      <c r="E35" s="21"/>
      <c r="F35" s="21"/>
    </row>
    <row r="36" spans="1:10" x14ac:dyDescent="0.55000000000000004">
      <c r="A36" s="4" t="s">
        <v>22</v>
      </c>
      <c r="B36" s="2">
        <v>38</v>
      </c>
      <c r="C36" s="2">
        <v>53</v>
      </c>
      <c r="D36" s="21"/>
      <c r="E36" s="21"/>
      <c r="F36" s="21"/>
    </row>
    <row r="37" spans="1:10" x14ac:dyDescent="0.55000000000000004">
      <c r="A37" s="4" t="s">
        <v>23</v>
      </c>
      <c r="B37" s="2">
        <v>24</v>
      </c>
      <c r="C37" s="2">
        <v>33</v>
      </c>
      <c r="D37" s="21"/>
      <c r="E37" s="21"/>
      <c r="F37" s="21"/>
    </row>
    <row r="38" spans="1:10" x14ac:dyDescent="0.55000000000000004">
      <c r="A38" s="4" t="s">
        <v>24</v>
      </c>
      <c r="B38" s="2">
        <v>11</v>
      </c>
      <c r="C38" s="2">
        <v>15</v>
      </c>
      <c r="D38" s="21" t="s">
        <v>25</v>
      </c>
      <c r="E38" s="21"/>
      <c r="F38" s="21"/>
    </row>
    <row r="39" spans="1:10" x14ac:dyDescent="0.55000000000000004">
      <c r="A39" s="4" t="s">
        <v>26</v>
      </c>
      <c r="B39" s="2">
        <v>160</v>
      </c>
      <c r="C39" s="2">
        <v>238</v>
      </c>
      <c r="D39" s="21"/>
      <c r="E39" s="21"/>
      <c r="F39" s="21"/>
    </row>
    <row r="40" spans="1:10" ht="27" customHeight="1" x14ac:dyDescent="0.55000000000000004">
      <c r="A40" s="4" t="s">
        <v>27</v>
      </c>
      <c r="B40" s="2">
        <v>37</v>
      </c>
      <c r="C40" s="2">
        <v>52</v>
      </c>
      <c r="D40" s="21" t="s">
        <v>28</v>
      </c>
      <c r="E40" s="21"/>
      <c r="F40" s="21"/>
    </row>
    <row r="41" spans="1:10" x14ac:dyDescent="0.55000000000000004">
      <c r="A41" s="4" t="s">
        <v>29</v>
      </c>
      <c r="B41" s="2">
        <v>30</v>
      </c>
      <c r="C41" s="2">
        <v>330</v>
      </c>
      <c r="D41" s="21" t="s">
        <v>30</v>
      </c>
      <c r="E41" s="21"/>
      <c r="F41" s="21"/>
    </row>
    <row r="42" spans="1:10" x14ac:dyDescent="0.55000000000000004">
      <c r="A42" s="4" t="s">
        <v>31</v>
      </c>
      <c r="B42" s="2">
        <v>2</v>
      </c>
      <c r="C42" s="2">
        <v>3</v>
      </c>
      <c r="D42" s="21"/>
      <c r="E42" s="21"/>
      <c r="F42" s="21"/>
    </row>
    <row r="43" spans="1:10" x14ac:dyDescent="0.55000000000000004">
      <c r="A43" s="4" t="s">
        <v>32</v>
      </c>
      <c r="B43" s="2">
        <v>72</v>
      </c>
      <c r="C43" s="2">
        <v>101</v>
      </c>
      <c r="D43" s="21" t="s">
        <v>33</v>
      </c>
      <c r="E43" s="21"/>
      <c r="F43" s="21"/>
    </row>
    <row r="44" spans="1:10" x14ac:dyDescent="0.55000000000000004">
      <c r="A44" s="4" t="s">
        <v>34</v>
      </c>
      <c r="B44" s="2">
        <v>39</v>
      </c>
      <c r="C44" s="2">
        <v>55</v>
      </c>
      <c r="D44" s="21"/>
      <c r="E44" s="21"/>
      <c r="F44" s="21"/>
    </row>
    <row r="45" spans="1:10" x14ac:dyDescent="0.55000000000000004">
      <c r="A45" s="4" t="s">
        <v>35</v>
      </c>
      <c r="B45" s="2">
        <v>42</v>
      </c>
      <c r="C45" s="2">
        <v>59</v>
      </c>
      <c r="D45" s="21"/>
      <c r="E45" s="21"/>
      <c r="F45" s="21"/>
    </row>
    <row r="46" spans="1:10" x14ac:dyDescent="0.55000000000000004">
      <c r="A46" s="4" t="s">
        <v>36</v>
      </c>
      <c r="B46" s="2">
        <v>36</v>
      </c>
      <c r="C46" s="2">
        <v>50</v>
      </c>
      <c r="D46" s="21"/>
      <c r="E46" s="21"/>
      <c r="F46" s="21"/>
    </row>
    <row r="47" spans="1:10" x14ac:dyDescent="0.55000000000000004">
      <c r="A47" s="4" t="s">
        <v>37</v>
      </c>
      <c r="B47" s="2">
        <v>80</v>
      </c>
      <c r="C47" s="2">
        <v>112</v>
      </c>
      <c r="D47" s="21"/>
      <c r="E47" s="21"/>
      <c r="F47" s="21"/>
    </row>
    <row r="48" spans="1:10" x14ac:dyDescent="0.55000000000000004">
      <c r="A48" s="4"/>
      <c r="B48" s="2"/>
      <c r="C48" s="2"/>
      <c r="D48" s="21"/>
      <c r="E48" s="21"/>
      <c r="F48" s="21"/>
    </row>
    <row r="49" spans="1:6" x14ac:dyDescent="0.55000000000000004">
      <c r="A49" s="4"/>
      <c r="B49" s="2"/>
      <c r="C49" s="2"/>
      <c r="D49" s="21"/>
      <c r="E49" s="21"/>
      <c r="F49" s="21"/>
    </row>
    <row r="50" spans="1:6" ht="28" customHeight="1" x14ac:dyDescent="0.55000000000000004">
      <c r="A50" s="4" t="s">
        <v>38</v>
      </c>
      <c r="B50" s="2">
        <v>20</v>
      </c>
      <c r="C50" s="2">
        <v>28</v>
      </c>
      <c r="D50" s="21" t="s">
        <v>39</v>
      </c>
      <c r="E50" s="21"/>
      <c r="F50" s="21"/>
    </row>
    <row r="51" spans="1:6" ht="22" customHeight="1" x14ac:dyDescent="0.55000000000000004">
      <c r="A51" s="4" t="s">
        <v>40</v>
      </c>
      <c r="B51" s="2">
        <v>30</v>
      </c>
      <c r="C51" s="2">
        <v>42</v>
      </c>
      <c r="D51" s="21"/>
      <c r="E51" s="21"/>
      <c r="F51" s="21"/>
    </row>
    <row r="52" spans="1:6" x14ac:dyDescent="0.55000000000000004">
      <c r="B52" s="18"/>
    </row>
  </sheetData>
  <mergeCells count="32">
    <mergeCell ref="D51:F51"/>
    <mergeCell ref="I29:J29"/>
    <mergeCell ref="H29:H30"/>
    <mergeCell ref="D45:F45"/>
    <mergeCell ref="D46:F46"/>
    <mergeCell ref="D47:F47"/>
    <mergeCell ref="D48:F48"/>
    <mergeCell ref="D49:F49"/>
    <mergeCell ref="D50:F50"/>
    <mergeCell ref="D39:F39"/>
    <mergeCell ref="D40:F40"/>
    <mergeCell ref="D41:F41"/>
    <mergeCell ref="D42:F42"/>
    <mergeCell ref="D44:F44"/>
    <mergeCell ref="D43:F43"/>
    <mergeCell ref="D33:F33"/>
    <mergeCell ref="D34:F34"/>
    <mergeCell ref="D35:F35"/>
    <mergeCell ref="D36:F36"/>
    <mergeCell ref="D37:F37"/>
    <mergeCell ref="D38:F38"/>
    <mergeCell ref="A29:A30"/>
    <mergeCell ref="B29:C29"/>
    <mergeCell ref="D29:F30"/>
    <mergeCell ref="D31:F31"/>
    <mergeCell ref="D32:F32"/>
    <mergeCell ref="J6:K6"/>
    <mergeCell ref="A6:A7"/>
    <mergeCell ref="B6:C6"/>
    <mergeCell ref="D6:E6"/>
    <mergeCell ref="F6:G6"/>
    <mergeCell ref="H6:I6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2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宮郷　明博</dc:creator>
  <cp:lastModifiedBy>宮郷　明博</cp:lastModifiedBy>
  <cp:lastPrinted>2025-05-16T00:54:07Z</cp:lastPrinted>
  <dcterms:created xsi:type="dcterms:W3CDTF">2025-04-07T02:32:28Z</dcterms:created>
  <dcterms:modified xsi:type="dcterms:W3CDTF">2025-09-17T01:27:54Z</dcterms:modified>
</cp:coreProperties>
</file>