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01_福井市○/"/>
    </mc:Choice>
  </mc:AlternateContent>
  <xr:revisionPtr revIDLastSave="0" documentId="13_ncr:1_{B524ADE6-E800-454F-82A5-58FFC4DDE30E}"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12" l="1"/>
  <c r="AA23" i="12"/>
  <c r="V23" i="12"/>
  <c r="Q23" i="12"/>
  <c r="AU63" i="12"/>
  <c r="AP63" i="12"/>
  <c r="DQ102" i="12" l="1"/>
  <c r="DL102" i="12"/>
  <c r="DG102" i="12"/>
  <c r="DB102" i="12"/>
  <c r="CW102" i="12"/>
  <c r="CR102" i="12"/>
  <c r="AU88" i="12"/>
  <c r="AP88" i="12"/>
  <c r="AF88" i="12"/>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C38" i="10"/>
  <c r="C37" i="10"/>
  <c r="C36" i="10"/>
  <c r="CO34" i="10"/>
  <c r="CO35" i="10" s="1"/>
  <c r="CO36" i="10" s="1"/>
  <c r="CO37" i="10" s="1"/>
  <c r="CO38" i="10" s="1"/>
  <c r="CO39" i="10" s="1"/>
  <c r="BW34" i="10"/>
  <c r="BW35" i="10" s="1"/>
  <c r="BW36" i="10" s="1"/>
  <c r="BW37" i="10" s="1"/>
  <c r="BW38" i="10" s="1"/>
  <c r="BW39" i="10" s="1"/>
  <c r="BW40" i="10" s="1"/>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 r="BE35" i="10" s="1"/>
  <c r="BE36" i="10" s="1"/>
  <c r="BE37" i="10" s="1"/>
</calcChain>
</file>

<file path=xl/sharedStrings.xml><?xml version="1.0" encoding="utf-8"?>
<sst xmlns="http://schemas.openxmlformats.org/spreadsheetml/2006/main" count="1069" uniqueCount="572">
  <si>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</si>
  <si>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</si>
  <si>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</si>
  <si>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</si>
  <si>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</si>
  <si>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</si>
  <si>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</si>
  <si>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</si>
  <si>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</si>
  <si>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</si>
  <si>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</si>
  <si>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</si>
  <si>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</si>
  <si>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</si>
  <si>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</si>
  <si>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</si>
  <si>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</si>
  <si>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</si>
  <si>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</si>
  <si>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</si>
  <si>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</si>
  <si>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</si>
  <si>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</si>
  <si>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</si>
  <si>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</si>
  <si>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</si>
  <si>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</si>
  <si>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</si>
  <si>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</si>
  <si>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</si>
  <si>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</si>
  <si>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</si>
  <si>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</si>
  <si>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</si>
  <si>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</si>
  <si>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</si>
  <si>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</si>
  <si>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</si>
  <si>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</si>
  <si>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</si>
  <si>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</si>
  <si>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</si>
  <si>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</si>
  <si>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</si>
  <si>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</si>
  <si>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</si>
  <si>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</si>
  <si>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</si>
  <si>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</si>
  <si>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</si>
  <si>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</si>
  <si>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</si>
  <si>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</si>
  <si>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</si>
  <si>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</si>
  <si>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</si>
  <si>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</si>
  <si>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</si>
  <si>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</si>
  <si>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</si>
  <si>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</si>
  <si>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</si>
  <si>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</si>
  <si>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</si>
  <si>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</si>
  <si>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</si>
  <si>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</si>
  <si>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</si>
  <si>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</si>
  <si>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</si>
  <si>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</si>
  <si>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</si>
  <si>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</si>
  <si>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</si>
  <si>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</si>
  <si>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</si>
  <si>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</si>
  <si>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</si>
  <si>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</si>
  <si>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</si>
  <si>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</si>
  <si>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</si>
  <si>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</si>
  <si>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</si>
  <si>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</si>
  <si>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</si>
  <si>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</si>
  <si>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</si>
  <si>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</si>
  <si>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</si>
  <si>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</si>
  <si>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</si>
  <si>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</si>
  <si>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</si>
  <si>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</si>
  <si>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</si>
  <si>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</si>
  <si>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</si>
  <si>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</si>
  <si>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</si>
  <si>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</si>
  <si>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</si>
  <si>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</si>
  <si>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</si>
  <si>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</si>
  <si>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</si>
  <si>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</si>
  <si>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</si>
  <si>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</si>
  <si>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</si>
  <si>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</si>
  <si>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</si>
  <si>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</si>
  <si>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</si>
  <si>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</si>
  <si>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</si>
  <si>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</si>
  <si>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</si>
  <si>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</si>
  <si>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</si>
  <si>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</si>
  <si>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</si>
  <si>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</si>
  <si>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</si>
  <si>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</si>
  <si>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</si>
  <si>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</si>
  <si>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</si>
  <si>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</si>
  <si>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</si>
  <si>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</si>
  <si>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</si>
  <si>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</si>
  <si>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</si>
  <si>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</si>
  <si>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</si>
  <si>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</si>
  <si>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</si>
  <si>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</si>
  <si>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</si>
  <si>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</si>
  <si>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</si>
  <si>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</si>
  <si>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</si>
  <si>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</si>
  <si>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</si>
  <si>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</si>
  <si>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</si>
  <si>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</si>
  <si>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</si>
  <si>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</si>
  <si>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</si>
  <si>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</si>
  <si>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</si>
  <si>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</si>
  <si>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</si>
  <si>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</si>
  <si>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</si>
  <si>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</si>
  <si>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</si>
  <si>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</si>
  <si>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</si>
  <si>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</si>
  <si>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</si>
  <si>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</si>
  <si>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</si>
  <si>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</si>
  <si>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</si>
  <si>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</si>
  <si>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</si>
  <si>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</si>
  <si>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</si>
  <si>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</si>
  <si>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</si>
  <si>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</si>
  <si>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</si>
  <si>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</si>
  <si>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</si>
  <si>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</si>
  <si>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</si>
  <si>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</si>
  <si>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</si>
  <si>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</si>
  <si>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</si>
  <si>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</si>
  <si>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</si>
  <si>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</si>
  <si>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</si>
  <si>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</si>
  <si>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</si>
  <si>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</si>
  <si>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</si>
  <si>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</si>
  <si>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</si>
  <si>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</si>
  <si>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</si>
  <si>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</si>
  <si>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</si>
  <si>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</si>
  <si>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</si>
  <si>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</si>
  <si>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</si>
  <si>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</si>
  <si>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福井県福井市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</si>
  <si>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</si>
  <si>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</si>
  <si>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</si>
  <si>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</si>
  <si>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</si>
  <si>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</si>
  <si>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</si>
  <si>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</si>
  <si>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</si>
  <si>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</si>
  <si>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</si>
  <si>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</si>
  <si>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</si>
  <si>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</si>
  <si>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</si>
  <si>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</si>
  <si>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</si>
  <si>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</si>
  <si>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</si>
  <si>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</si>
  <si>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</si>
  <si>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</si>
  <si>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</si>
  <si>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</si>
  <si>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</si>
  <si>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</si>
  <si>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</si>
  <si>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</si>
  <si>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</si>
  <si>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</si>
  <si>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</si>
  <si>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</si>
  <si>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</si>
  <si>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</si>
  <si>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</si>
  <si>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</si>
  <si>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</si>
  <si>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</si>
  <si>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</si>
  <si>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</si>
  <si>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</si>
  <si>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</si>
  <si>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</si>
  <si>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</si>
  <si>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</si>
  <si>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</si>
  <si>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</si>
  <si>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</si>
  <si>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</si>
  <si>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</si>
  <si>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</si>
  <si>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</si>
  <si>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</si>
  <si>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</si>
  <si>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</si>
  <si>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</si>
  <si>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</si>
  <si>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</si>
  <si>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</si>
  <si>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</si>
  <si>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</si>
  <si>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</si>
  <si>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</si>
  <si>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</si>
  <si>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</si>
  <si>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</si>
  <si>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</si>
  <si>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</si>
  <si>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</si>
  <si>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</si>
  <si>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</si>
  <si>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</si>
  <si>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</si>
  <si>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</si>
  <si>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</si>
  <si>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</si>
  <si>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</si>
  <si>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</si>
  <si>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</si>
  <si>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</si>
  <si>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</si>
  <si>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</si>
  <si>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</si>
  <si>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</si>
  <si>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</si>
  <si>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</si>
  <si>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</si>
  <si>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</si>
  <si>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</si>
  <si>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</si>
  <si>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</si>
  <si>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</si>
  <si>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</si>
  <si>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</si>
  <si>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</si>
  <si>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</si>
  <si>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</si>
  <si>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</si>
  <si>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</si>
  <si>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</si>
  <si>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</si>
  <si>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</si>
  <si>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</si>
  <si>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</si>
  <si>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</si>
  <si>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</si>
  <si>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</si>
  <si>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</si>
  <si>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</si>
  <si>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</si>
  <si>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</si>
  <si>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</si>
  <si>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</si>
  <si>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</si>
  <si>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</si>
  <si>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</si>
  <si>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</si>
  <si>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</si>
  <si>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</si>
  <si>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</si>
  <si>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</si>
  <si>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</si>
  <si>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</si>
  <si>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</si>
  <si>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</si>
  <si>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</si>
  <si>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</si>
  <si>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</si>
  <si>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</si>
  <si>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</si>
  <si>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</si>
  <si>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</si>
  <si>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</si>
  <si>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</si>
  <si>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</si>
  <si>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</si>
  <si>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</si>
  <si>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</si>
  <si>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</si>
  <si>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</si>
  <si>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</si>
  <si>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</si>
  <si>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</si>
  <si>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</si>
  <si>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</si>
  <si>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</si>
  <si>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</si>
  <si>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</si>
  <si>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</si>
  <si>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</si>
  <si>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福井県福井市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</si>
  <si>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</si>
  <si>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</si>
  <si>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</si>
  <si>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</si>
  <si>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</si>
  <si>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</si>
  <si>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</si>
  <si>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</si>
  <si>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</si>
  <si>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</si>
  <si>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</si>
  <si>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</si>
  <si>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</si>
  <si>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</si>
  <si>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</si>
  <si>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</si>
  <si>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</si>
  <si>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</si>
  <si>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</si>
  <si>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</si>
  <si>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</si>
  <si>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</si>
  <si>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</si>
  <si>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</si>
  <si>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</si>
  <si>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</si>
  <si>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</si>
  <si>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</si>
  <si>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</si>
  <si>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</si>
  <si>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</si>
  <si>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</si>
  <si>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</si>
  <si>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</si>
  <si>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</si>
  <si>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</si>
  <si>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</si>
  <si>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競輪特別会計</t>
    <phoneticPr fontId="5"/>
  </si>
  <si>
    <t>駐車場特別会計</t>
    <phoneticPr fontId="5"/>
  </si>
  <si>
    <t>水道事業会計</t>
    <phoneticPr fontId="5"/>
  </si>
  <si>
    <t>法適用企業</t>
    <phoneticPr fontId="5"/>
  </si>
  <si>
    <t>簡易水道事業会計</t>
    <phoneticPr fontId="5"/>
  </si>
  <si>
    <t>下水道事業会計</t>
    <phoneticPr fontId="5"/>
  </si>
  <si>
    <t>集落排水事業会計</t>
    <phoneticPr fontId="5"/>
  </si>
  <si>
    <t>中央卸売市場特別会計</t>
    <phoneticPr fontId="5"/>
  </si>
  <si>
    <t>法非適用企業</t>
    <phoneticPr fontId="5"/>
  </si>
  <si>
    <t>地域生活排水特別会計</t>
    <phoneticPr fontId="5"/>
  </si>
  <si>
    <t>宅地造成特別会計</t>
    <phoneticPr fontId="5"/>
  </si>
  <si>
    <t>産業団地特別会計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</si>
  <si>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</si>
  <si>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</si>
  <si>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</si>
  <si>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</si>
  <si>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</si>
  <si>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</si>
  <si>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</si>
  <si>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</si>
  <si>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</si>
  <si>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</si>
  <si>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</si>
  <si>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</si>
  <si>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</si>
  <si>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</si>
  <si>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</si>
  <si>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</si>
  <si>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</si>
  <si>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</si>
  <si>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</si>
  <si>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</si>
  <si>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</si>
  <si>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</si>
  <si>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</si>
  <si>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</si>
  <si>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</si>
  <si>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</si>
  <si>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</si>
  <si>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</si>
  <si>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</si>
  <si>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</si>
  <si>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</si>
  <si>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</si>
  <si>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</si>
  <si>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</si>
  <si>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</si>
  <si>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</si>
  <si>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</si>
  <si>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</si>
  <si>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</si>
  <si>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</si>
  <si>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</si>
  <si>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</si>
  <si>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</si>
  <si>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</si>
  <si>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</si>
  <si>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</si>
  <si>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</si>
  <si>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</si>
  <si>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</si>
  <si>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</si>
  <si>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</si>
  <si>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</si>
  <si>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</si>
  <si>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</si>
  <si>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</si>
  <si>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</si>
  <si>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</si>
  <si>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</si>
  <si>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</si>
  <si>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</si>
  <si>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</si>
  <si>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</si>
  <si>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</si>
  <si>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</si>
  <si>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</si>
  <si>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</si>
  <si>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</si>
  <si>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</si>
  <si>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</si>
  <si>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</si>
  <si>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</si>
  <si>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</si>
  <si>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</si>
  <si>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</si>
  <si>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</si>
  <si>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</si>
  <si>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</si>
  <si>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</si>
  <si>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</si>
  <si>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</si>
  <si>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</si>
  <si>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</si>
  <si>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</si>
  <si>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</si>
  <si>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</si>
  <si>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</si>
  <si>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</si>
  <si>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</si>
  <si>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</si>
  <si>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</si>
  <si>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</si>
  <si>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</si>
  <si>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</si>
  <si>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</si>
  <si>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</si>
  <si>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</si>
  <si>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</si>
  <si>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</si>
  <si>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</si>
  <si>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</si>
  <si>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</si>
  <si>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</si>
  <si>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</si>
  <si>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</si>
  <si>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</si>
  <si>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</si>
  <si>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</si>
  <si>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</si>
  <si>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</si>
  <si>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</si>
  <si>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</si>
  <si>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</si>
  <si>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</si>
  <si>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</si>
  <si>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</si>
  <si>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</si>
  <si>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</si>
  <si>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</si>
  <si>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</si>
  <si>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</si>
  <si>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</si>
  <si>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</si>
  <si>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</si>
  <si>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</si>
  <si>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</si>
  <si>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</si>
  <si>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</si>
  <si>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</si>
  <si>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</si>
  <si>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</si>
  <si>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</si>
  <si>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</si>
  <si>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</si>
  <si>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</si>
  <si>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</si>
  <si>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下水道事業会計</t>
  </si>
  <si>
    <t>水道事業会計</t>
  </si>
  <si>
    <t>一般会計</t>
  </si>
  <si>
    <t>競輪特別会計</t>
  </si>
  <si>
    <t>国民健康保険特別会計</t>
  </si>
  <si>
    <t>介護保険特別会計</t>
  </si>
  <si>
    <t>簡易水道事業会計</t>
  </si>
  <si>
    <t>集落排水事業会計</t>
  </si>
  <si>
    <t>その他会計（赤字）</t>
  </si>
  <si>
    <t>その他会計（黒字）</t>
  </si>
  <si>
    <t>R01</t>
    <phoneticPr fontId="5"/>
  </si>
  <si>
    <t>R02</t>
    <phoneticPr fontId="5"/>
  </si>
  <si>
    <t>R03</t>
    <phoneticPr fontId="5"/>
  </si>
  <si>
    <t>R04</t>
    <phoneticPr fontId="5"/>
  </si>
  <si>
    <t>R05</t>
    <phoneticPr fontId="5"/>
  </si>
  <si>
    <t>福井県後期高齢者医療広域連合</t>
  </si>
  <si>
    <t>福井県後期高齢者医療広域連合（事業会計）</t>
    <rPh sb="15" eb="17">
      <t>ジギョウ</t>
    </rPh>
    <rPh sb="17" eb="19">
      <t>カイケイ</t>
    </rPh>
    <phoneticPr fontId="2"/>
  </si>
  <si>
    <t>福井県市町総合事務組合（普通会計）</t>
    <rPh sb="12" eb="14">
      <t>フツウ</t>
    </rPh>
    <rPh sb="14" eb="16">
      <t>カイケイ</t>
    </rPh>
    <phoneticPr fontId="2"/>
  </si>
  <si>
    <t>福井県市町総合事務組合（事業会計）</t>
    <rPh sb="12" eb="14">
      <t>ジギョウ</t>
    </rPh>
    <rPh sb="14" eb="16">
      <t>カイケイ</t>
    </rPh>
    <phoneticPr fontId="2"/>
  </si>
  <si>
    <t>福井県自治会館組合</t>
  </si>
  <si>
    <t>鯖江広域衛生施設組合</t>
  </si>
  <si>
    <t>福井坂井地区広域市町村圏事務組合</t>
  </si>
  <si>
    <t>（一財）福井市漁業振興会</t>
    <rPh sb="1" eb="3">
      <t>イチザイ</t>
    </rPh>
    <rPh sb="4" eb="7">
      <t>フクイシ</t>
    </rPh>
    <rPh sb="7" eb="9">
      <t>ギョギョウ</t>
    </rPh>
    <rPh sb="9" eb="12">
      <t>シンコウカイ</t>
    </rPh>
    <phoneticPr fontId="13"/>
  </si>
  <si>
    <t>（公財）福井市ふれあい公社</t>
    <rPh sb="1" eb="3">
      <t>コウザイ</t>
    </rPh>
    <rPh sb="4" eb="7">
      <t>フクイシ</t>
    </rPh>
    <rPh sb="11" eb="13">
      <t>コウシャ</t>
    </rPh>
    <phoneticPr fontId="13"/>
  </si>
  <si>
    <t>（公財）歴史のみえるまちづくり協会</t>
    <rPh sb="1" eb="3">
      <t>コウザイ</t>
    </rPh>
    <rPh sb="4" eb="6">
      <t>レキシ</t>
    </rPh>
    <rPh sb="15" eb="17">
      <t>キョウカイ</t>
    </rPh>
    <phoneticPr fontId="13"/>
  </si>
  <si>
    <t>まちづくり福井株式会社</t>
    <rPh sb="5" eb="7">
      <t>フクイ</t>
    </rPh>
    <rPh sb="7" eb="9">
      <t>カブシキ</t>
    </rPh>
    <rPh sb="9" eb="11">
      <t>カイシャ</t>
    </rPh>
    <phoneticPr fontId="13"/>
  </si>
  <si>
    <t>（公財）福井市観光協会</t>
    <rPh sb="1" eb="3">
      <t>コウザイ</t>
    </rPh>
    <rPh sb="4" eb="7">
      <t>フクイシ</t>
    </rPh>
    <rPh sb="7" eb="9">
      <t>カンコウ</t>
    </rPh>
    <rPh sb="9" eb="11">
      <t>キョウカイ</t>
    </rPh>
    <phoneticPr fontId="13"/>
  </si>
  <si>
    <t>-</t>
    <phoneticPr fontId="10"/>
  </si>
  <si>
    <t>公共施設等総合管理基金</t>
  </si>
  <si>
    <t>災害対策基金</t>
  </si>
  <si>
    <t>地域振興基金</t>
  </si>
  <si>
    <t>都市緑化基金</t>
  </si>
  <si>
    <t>スポーツ振興基金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</si>
</sst>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737B-4252-8FD9-7019477F0A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28682</c:v>
                </c:pt>
                <c:pt idx="1">
                  <c:v>49534</c:v>
                </c:pt>
                <c:pt idx="2">
                  <c:v>50382</c:v>
                </c:pt>
                <c:pt idx="3">
                  <c:v>68653</c:v>
                </c:pt>
                <c:pt idx="4">
                  <c:v>105957</c:v>
                </c:pt>
              </c:numCache>
            </c:numRef>
          </c:val>
          <c:smooth val="0"/>
          <c:extLst>
            <c:ext xmlns:c16="http://schemas.microsoft.com/office/drawing/2014/chart" uri="{C3380CC4-5D6E-409C-BE32-E72D297353CC}">
              <c16:uniqueId val="{00000001-737B-4252-8FD9-7019477F0A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c:v>
                </c:pt>
                <c:pt idx="1">
                  <c:v>4.93</c:v>
                </c:pt>
                <c:pt idx="2">
                  <c:v>5.48</c:v>
                </c:pt>
                <c:pt idx="3">
                  <c:v>3.14</c:v>
                </c:pt>
                <c:pt idx="4">
                  <c:v>3.42</c:v>
                </c:pt>
              </c:numCache>
            </c:numRef>
          </c:val>
          <c:extLst>
            <c:ext xmlns:c16="http://schemas.microsoft.com/office/drawing/2014/chart" uri="{C3380CC4-5D6E-409C-BE32-E72D297353CC}">
              <c16:uniqueId val="{00000000-1583-477B-AB36-66E23E0EE3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0.55000000000000004</c:v>
                </c:pt>
                <c:pt idx="1">
                  <c:v>1.73</c:v>
                </c:pt>
                <c:pt idx="2">
                  <c:v>4.3099999999999996</c:v>
                </c:pt>
                <c:pt idx="3">
                  <c:v>5.43</c:v>
                </c:pt>
                <c:pt idx="4">
                  <c:v>6.09</c:v>
                </c:pt>
              </c:numCache>
            </c:numRef>
          </c:val>
          <c:extLst>
            <c:ext xmlns:c16="http://schemas.microsoft.com/office/drawing/2014/chart" uri="{C3380CC4-5D6E-409C-BE32-E72D297353CC}">
              <c16:uniqueId val="{00000001-1583-477B-AB36-66E23E0EE3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1.38</c:v>
                </c:pt>
                <c:pt idx="1">
                  <c:v>2.34</c:v>
                </c:pt>
                <c:pt idx="2">
                  <c:v>3.43</c:v>
                </c:pt>
                <c:pt idx="3">
                  <c:v>0.65</c:v>
                </c:pt>
                <c:pt idx="4">
                  <c:v>2.25</c:v>
                </c:pt>
              </c:numCache>
            </c:numRef>
          </c:val>
          <c:smooth val="0"/>
          <c:extLst>
            <c:ext xmlns:c16="http://schemas.microsoft.com/office/drawing/2014/chart" uri="{C3380CC4-5D6E-409C-BE32-E72D297353CC}">
              <c16:uniqueId val="{00000002-1583-477B-AB36-66E23E0EE3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1.29</c:v>
                </c:pt>
                <c:pt idx="2">
                  <c:v>#N/A</c:v>
                </c:pt>
                <c:pt idx="3">
                  <c:v>0.01</c:v>
                </c:pt>
                <c:pt idx="4">
                  <c:v>#N/A</c:v>
                </c:pt>
                <c:pt idx="5">
                  <c:v>0</c:v>
                </c:pt>
                <c:pt idx="6">
                  <c:v>#N/A</c:v>
                </c:pt>
                <c:pt idx="7">
                  <c:v>7.0000000000000007E-2</c:v>
                </c:pt>
                <c:pt idx="8">
                  <c:v>#N/A</c:v>
                </c:pt>
                <c:pt idx="9">
                  <c:v>0.04</c:v>
                </c:pt>
              </c:numCache>
            </c:numRef>
          </c:val>
          <c:extLst>
            <c:ext xmlns:c16="http://schemas.microsoft.com/office/drawing/2014/chart" uri="{C3380CC4-5D6E-409C-BE32-E72D297353CC}">
              <c16:uniqueId val="{00000000-3DCA-4A84-8435-9ABCF24F1E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CA-4A84-8435-9ABCF24F1E17}"/>
            </c:ext>
          </c:extLst>
        </c:ser>
        <c:ser>
          <c:idx val="2"/>
          <c:order val="2"/>
          <c:tx>
            <c:strRef>
              <c:f>データシート!$A$29</c:f>
              <c:strCache>
                <c:ptCount val="1"/>
                <c:pt idx="0">
                  <c:v>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2-3DCA-4A84-8435-9ABCF24F1E1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0.06</c:v>
                </c:pt>
                <c:pt idx="4">
                  <c:v>#N/A</c:v>
                </c:pt>
                <c:pt idx="5">
                  <c:v>0.08</c:v>
                </c:pt>
                <c:pt idx="6">
                  <c:v>#N/A</c:v>
                </c:pt>
                <c:pt idx="7">
                  <c:v>0.11</c:v>
                </c:pt>
                <c:pt idx="8">
                  <c:v>#N/A</c:v>
                </c:pt>
                <c:pt idx="9">
                  <c:v>0.17</c:v>
                </c:pt>
              </c:numCache>
            </c:numRef>
          </c:val>
          <c:extLst>
            <c:ext xmlns:c16="http://schemas.microsoft.com/office/drawing/2014/chart" uri="{C3380CC4-5D6E-409C-BE32-E72D297353CC}">
              <c16:uniqueId val="{00000003-3DCA-4A84-8435-9ABCF24F1E1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0.5</c:v>
                </c:pt>
                <c:pt idx="4">
                  <c:v>#N/A</c:v>
                </c:pt>
                <c:pt idx="5">
                  <c:v>0.95</c:v>
                </c:pt>
                <c:pt idx="6">
                  <c:v>#N/A</c:v>
                </c:pt>
                <c:pt idx="7">
                  <c:v>0.91</c:v>
                </c:pt>
                <c:pt idx="8">
                  <c:v>#N/A</c:v>
                </c:pt>
                <c:pt idx="9">
                  <c:v>0.51</c:v>
                </c:pt>
              </c:numCache>
            </c:numRef>
          </c:val>
          <c:extLst>
            <c:ext xmlns:c16="http://schemas.microsoft.com/office/drawing/2014/chart" uri="{C3380CC4-5D6E-409C-BE32-E72D297353CC}">
              <c16:uniqueId val="{00000004-3DCA-4A84-8435-9ABCF24F1E1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1.1399999999999999</c:v>
                </c:pt>
                <c:pt idx="4">
                  <c:v>#N/A</c:v>
                </c:pt>
                <c:pt idx="5">
                  <c:v>1.63</c:v>
                </c:pt>
                <c:pt idx="6">
                  <c:v>#N/A</c:v>
                </c:pt>
                <c:pt idx="7">
                  <c:v>1.17</c:v>
                </c:pt>
                <c:pt idx="8">
                  <c:v>#N/A</c:v>
                </c:pt>
                <c:pt idx="9">
                  <c:v>0.61</c:v>
                </c:pt>
              </c:numCache>
            </c:numRef>
          </c:val>
          <c:extLst>
            <c:ext xmlns:c16="http://schemas.microsoft.com/office/drawing/2014/chart" uri="{C3380CC4-5D6E-409C-BE32-E72D297353CC}">
              <c16:uniqueId val="{00000005-3DCA-4A84-8435-9ABCF24F1E17}"/>
            </c:ext>
          </c:extLst>
        </c:ser>
        <c:ser>
          <c:idx val="6"/>
          <c:order val="6"/>
          <c:tx>
            <c:strRef>
              <c:f>データシート!$A$33</c:f>
              <c:strCache>
                <c:ptCount val="1"/>
                <c:pt idx="0">
                  <c:v>競輪特別会計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0.59</c:v>
                </c:pt>
                <c:pt idx="4">
                  <c:v>#N/A</c:v>
                </c:pt>
                <c:pt idx="5">
                  <c:v>0.6</c:v>
                </c:pt>
                <c:pt idx="6">
                  <c:v>#N/A</c:v>
                </c:pt>
                <c:pt idx="7">
                  <c:v>0.93</c:v>
                </c:pt>
                <c:pt idx="8">
                  <c:v>#N/A</c:v>
                </c:pt>
                <c:pt idx="9">
                  <c:v>0.99</c:v>
                </c:pt>
              </c:numCache>
            </c:numRef>
          </c:val>
          <c:extLst>
            <c:ext xmlns:c16="http://schemas.microsoft.com/office/drawing/2014/chart" uri="{C3380CC4-5D6E-409C-BE32-E72D297353CC}">
              <c16:uniqueId val="{00000006-3DCA-4A84-8435-9ABCF24F1E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3.84</c:v>
                </c:pt>
                <c:pt idx="2">
                  <c:v>#N/A</c:v>
                </c:pt>
                <c:pt idx="3">
                  <c:v>4.92</c:v>
                </c:pt>
                <c:pt idx="4">
                  <c:v>#N/A</c:v>
                </c:pt>
                <c:pt idx="5">
                  <c:v>5.47</c:v>
                </c:pt>
                <c:pt idx="6">
                  <c:v>#N/A</c:v>
                </c:pt>
                <c:pt idx="7">
                  <c:v>3.13</c:v>
                </c:pt>
                <c:pt idx="8">
                  <c:v>#N/A</c:v>
                </c:pt>
                <c:pt idx="9">
                  <c:v>3.41</c:v>
                </c:pt>
              </c:numCache>
            </c:numRef>
          </c:val>
          <c:extLst>
            <c:ext xmlns:c16="http://schemas.microsoft.com/office/drawing/2014/chart" uri="{C3380CC4-5D6E-409C-BE32-E72D297353CC}">
              <c16:uniqueId val="{00000007-3DCA-4A84-8435-9ABCF24F1E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7.48</c:v>
                </c:pt>
                <c:pt idx="2">
                  <c:v>#N/A</c:v>
                </c:pt>
                <c:pt idx="3">
                  <c:v>7.77</c:v>
                </c:pt>
                <c:pt idx="4">
                  <c:v>#N/A</c:v>
                </c:pt>
                <c:pt idx="5">
                  <c:v>7.49</c:v>
                </c:pt>
                <c:pt idx="6">
                  <c:v>#N/A</c:v>
                </c:pt>
                <c:pt idx="7">
                  <c:v>8.3000000000000007</c:v>
                </c:pt>
                <c:pt idx="8">
                  <c:v>#N/A</c:v>
                </c:pt>
                <c:pt idx="9">
                  <c:v>7.05</c:v>
                </c:pt>
              </c:numCache>
            </c:numRef>
          </c:val>
          <c:extLst>
            <c:ext xmlns:c16="http://schemas.microsoft.com/office/drawing/2014/chart" uri="{C3380CC4-5D6E-409C-BE32-E72D297353CC}">
              <c16:uniqueId val="{00000008-3DCA-4A84-8435-9ABCF24F1E17}"/>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8.15</c:v>
                </c:pt>
                <c:pt idx="2">
                  <c:v>#N/A</c:v>
                </c:pt>
                <c:pt idx="3">
                  <c:v>8.23</c:v>
                </c:pt>
                <c:pt idx="4">
                  <c:v>#N/A</c:v>
                </c:pt>
                <c:pt idx="5">
                  <c:v>8.35</c:v>
                </c:pt>
                <c:pt idx="6">
                  <c:v>#N/A</c:v>
                </c:pt>
                <c:pt idx="7">
                  <c:v>8.83</c:v>
                </c:pt>
                <c:pt idx="8">
                  <c:v>#N/A</c:v>
                </c:pt>
                <c:pt idx="9">
                  <c:v>8.5500000000000007</c:v>
                </c:pt>
              </c:numCache>
            </c:numRef>
          </c:val>
          <c:extLst>
            <c:ext xmlns:c16="http://schemas.microsoft.com/office/drawing/2014/chart" uri="{C3380CC4-5D6E-409C-BE32-E72D297353CC}">
              <c16:uniqueId val="{00000009-3DCA-4A84-8435-9ABCF24F1E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10875</c:v>
                </c:pt>
                <c:pt idx="5">
                  <c:v>10798</c:v>
                </c:pt>
                <c:pt idx="8">
                  <c:v>10692</c:v>
                </c:pt>
                <c:pt idx="11">
                  <c:v>10849</c:v>
                </c:pt>
                <c:pt idx="14">
                  <c:v>10852</c:v>
                </c:pt>
              </c:numCache>
            </c:numRef>
          </c:val>
          <c:extLst>
            <c:ext xmlns:c16="http://schemas.microsoft.com/office/drawing/2014/chart" uri="{C3380CC4-5D6E-409C-BE32-E72D297353CC}">
              <c16:uniqueId val="{00000000-D6F7-4626-AC1C-155308C1A5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F7-4626-AC1C-155308C1A5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96</c:v>
                </c:pt>
                <c:pt idx="3">
                  <c:v>99</c:v>
                </c:pt>
                <c:pt idx="6">
                  <c:v>237</c:v>
                </c:pt>
                <c:pt idx="9">
                  <c:v>228</c:v>
                </c:pt>
                <c:pt idx="12">
                  <c:v>219</c:v>
                </c:pt>
              </c:numCache>
            </c:numRef>
          </c:val>
          <c:extLst>
            <c:ext xmlns:c16="http://schemas.microsoft.com/office/drawing/2014/chart" uri="{C3380CC4-5D6E-409C-BE32-E72D297353CC}">
              <c16:uniqueId val="{00000002-D6F7-4626-AC1C-155308C1A5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154</c:v>
                </c:pt>
                <c:pt idx="6">
                  <c:v>141</c:v>
                </c:pt>
                <c:pt idx="9">
                  <c:v>148</c:v>
                </c:pt>
                <c:pt idx="12">
                  <c:v>146</c:v>
                </c:pt>
              </c:numCache>
            </c:numRef>
          </c:val>
          <c:extLst>
            <c:ext xmlns:c16="http://schemas.microsoft.com/office/drawing/2014/chart" uri="{C3380CC4-5D6E-409C-BE32-E72D297353CC}">
              <c16:uniqueId val="{00000003-D6F7-4626-AC1C-155308C1A5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2917</c:v>
                </c:pt>
                <c:pt idx="3">
                  <c:v>3161</c:v>
                </c:pt>
                <c:pt idx="6">
                  <c:v>2706</c:v>
                </c:pt>
                <c:pt idx="9">
                  <c:v>2724</c:v>
                </c:pt>
                <c:pt idx="12">
                  <c:v>2737</c:v>
                </c:pt>
              </c:numCache>
            </c:numRef>
          </c:val>
          <c:extLst>
            <c:ext xmlns:c16="http://schemas.microsoft.com/office/drawing/2014/chart" uri="{C3380CC4-5D6E-409C-BE32-E72D297353CC}">
              <c16:uniqueId val="{00000004-D6F7-4626-AC1C-155308C1A5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F7-4626-AC1C-155308C1A5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F7-4626-AC1C-155308C1A5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13097</c:v>
                </c:pt>
                <c:pt idx="3">
                  <c:v>13235</c:v>
                </c:pt>
                <c:pt idx="6">
                  <c:v>13409</c:v>
                </c:pt>
                <c:pt idx="9">
                  <c:v>13764</c:v>
                </c:pt>
                <c:pt idx="12">
                  <c:v>13133</c:v>
                </c:pt>
              </c:numCache>
            </c:numRef>
          </c:val>
          <c:extLst>
            <c:ext xmlns:c16="http://schemas.microsoft.com/office/drawing/2014/chart" uri="{C3380CC4-5D6E-409C-BE32-E72D297353CC}">
              <c16:uniqueId val="{00000007-D6F7-4626-AC1C-155308C1A5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5271</c:v>
                </c:pt>
                <c:pt idx="2">
                  <c:v>#N/A</c:v>
                </c:pt>
                <c:pt idx="3">
                  <c:v>#N/A</c:v>
                </c:pt>
                <c:pt idx="4">
                  <c:v>5851</c:v>
                </c:pt>
                <c:pt idx="5">
                  <c:v>#N/A</c:v>
                </c:pt>
                <c:pt idx="6">
                  <c:v>#N/A</c:v>
                </c:pt>
                <c:pt idx="7">
                  <c:v>5801</c:v>
                </c:pt>
                <c:pt idx="8">
                  <c:v>#N/A</c:v>
                </c:pt>
                <c:pt idx="9">
                  <c:v>#N/A</c:v>
                </c:pt>
                <c:pt idx="10">
                  <c:v>6015</c:v>
                </c:pt>
                <c:pt idx="11">
                  <c:v>#N/A</c:v>
                </c:pt>
                <c:pt idx="12">
                  <c:v>#N/A</c:v>
                </c:pt>
                <c:pt idx="13">
                  <c:v>5383</c:v>
                </c:pt>
                <c:pt idx="14">
                  <c:v>#N/A</c:v>
                </c:pt>
              </c:numCache>
            </c:numRef>
          </c:val>
          <c:smooth val="0"/>
          <c:extLst>
            <c:ext xmlns:c16="http://schemas.microsoft.com/office/drawing/2014/chart" uri="{C3380CC4-5D6E-409C-BE32-E72D297353CC}">
              <c16:uniqueId val="{00000008-D6F7-4626-AC1C-155308C1A5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114857</c:v>
                </c:pt>
                <c:pt idx="5">
                  <c:v>114026</c:v>
                </c:pt>
                <c:pt idx="8">
                  <c:v>111802</c:v>
                </c:pt>
                <c:pt idx="11">
                  <c:v>110553</c:v>
                </c:pt>
                <c:pt idx="14">
                  <c:v>110513</c:v>
                </c:pt>
              </c:numCache>
            </c:numRef>
          </c:val>
          <c:extLst>
            <c:ext xmlns:c16="http://schemas.microsoft.com/office/drawing/2014/chart" uri="{C3380CC4-5D6E-409C-BE32-E72D297353CC}">
              <c16:uniqueId val="{00000000-2906-48A5-A36A-70EE44869D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38349</c:v>
                </c:pt>
                <c:pt idx="5">
                  <c:v>41951</c:v>
                </c:pt>
                <c:pt idx="8">
                  <c:v>40127</c:v>
                </c:pt>
                <c:pt idx="11">
                  <c:v>39597</c:v>
                </c:pt>
                <c:pt idx="14">
                  <c:v>41236</c:v>
                </c:pt>
              </c:numCache>
            </c:numRef>
          </c:val>
          <c:extLst>
            <c:ext xmlns:c16="http://schemas.microsoft.com/office/drawing/2014/chart" uri="{C3380CC4-5D6E-409C-BE32-E72D297353CC}">
              <c16:uniqueId val="{00000001-2906-48A5-A36A-70EE44869D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4984</c:v>
                </c:pt>
                <c:pt idx="5">
                  <c:v>9768</c:v>
                </c:pt>
                <c:pt idx="8">
                  <c:v>14702</c:v>
                </c:pt>
                <c:pt idx="11">
                  <c:v>15615</c:v>
                </c:pt>
                <c:pt idx="14">
                  <c:v>16942</c:v>
                </c:pt>
              </c:numCache>
            </c:numRef>
          </c:val>
          <c:extLst>
            <c:ext xmlns:c16="http://schemas.microsoft.com/office/drawing/2014/chart" uri="{C3380CC4-5D6E-409C-BE32-E72D297353CC}">
              <c16:uniqueId val="{00000002-2906-48A5-A36A-70EE44869D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06-48A5-A36A-70EE44869D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06-48A5-A36A-70EE44869D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06-48A5-A36A-70EE44869D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14592</c:v>
                </c:pt>
                <c:pt idx="3">
                  <c:v>14915</c:v>
                </c:pt>
                <c:pt idx="6">
                  <c:v>15338</c:v>
                </c:pt>
                <c:pt idx="9">
                  <c:v>15304</c:v>
                </c:pt>
                <c:pt idx="12">
                  <c:v>15584</c:v>
                </c:pt>
              </c:numCache>
            </c:numRef>
          </c:val>
          <c:extLst>
            <c:ext xmlns:c16="http://schemas.microsoft.com/office/drawing/2014/chart" uri="{C3380CC4-5D6E-409C-BE32-E72D297353CC}">
              <c16:uniqueId val="{00000006-2906-48A5-A36A-70EE44869D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979</c:v>
                </c:pt>
                <c:pt idx="3">
                  <c:v>843</c:v>
                </c:pt>
                <c:pt idx="6">
                  <c:v>715</c:v>
                </c:pt>
                <c:pt idx="9">
                  <c:v>564</c:v>
                </c:pt>
                <c:pt idx="12">
                  <c:v>416</c:v>
                </c:pt>
              </c:numCache>
            </c:numRef>
          </c:val>
          <c:extLst>
            <c:ext xmlns:c16="http://schemas.microsoft.com/office/drawing/2014/chart" uri="{C3380CC4-5D6E-409C-BE32-E72D297353CC}">
              <c16:uniqueId val="{00000007-2906-48A5-A36A-70EE44869D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42310</c:v>
                </c:pt>
                <c:pt idx="3">
                  <c:v>39955</c:v>
                </c:pt>
                <c:pt idx="6">
                  <c:v>38541</c:v>
                </c:pt>
                <c:pt idx="9">
                  <c:v>38002</c:v>
                </c:pt>
                <c:pt idx="12">
                  <c:v>38927</c:v>
                </c:pt>
              </c:numCache>
            </c:numRef>
          </c:val>
          <c:extLst>
            <c:ext xmlns:c16="http://schemas.microsoft.com/office/drawing/2014/chart" uri="{C3380CC4-5D6E-409C-BE32-E72D297353CC}">
              <c16:uniqueId val="{00000008-2906-48A5-A36A-70EE44869D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2977</c:v>
                </c:pt>
                <c:pt idx="3">
                  <c:v>2879</c:v>
                </c:pt>
                <c:pt idx="6">
                  <c:v>2642</c:v>
                </c:pt>
                <c:pt idx="9">
                  <c:v>2414</c:v>
                </c:pt>
                <c:pt idx="12">
                  <c:v>4233</c:v>
                </c:pt>
              </c:numCache>
            </c:numRef>
          </c:val>
          <c:extLst>
            <c:ext xmlns:c16="http://schemas.microsoft.com/office/drawing/2014/chart" uri="{C3380CC4-5D6E-409C-BE32-E72D297353CC}">
              <c16:uniqueId val="{00000009-2906-48A5-A36A-70EE44869D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146525</c:v>
                </c:pt>
                <c:pt idx="3">
                  <c:v>142915</c:v>
                </c:pt>
                <c:pt idx="6">
                  <c:v>137812</c:v>
                </c:pt>
                <c:pt idx="9">
                  <c:v>132838</c:v>
                </c:pt>
                <c:pt idx="12">
                  <c:v>135590</c:v>
                </c:pt>
              </c:numCache>
            </c:numRef>
          </c:val>
          <c:extLst>
            <c:ext xmlns:c16="http://schemas.microsoft.com/office/drawing/2014/chart" uri="{C3380CC4-5D6E-409C-BE32-E72D297353CC}">
              <c16:uniqueId val="{0000000A-2906-48A5-A36A-70EE44869D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49192</c:v>
                </c:pt>
                <c:pt idx="2">
                  <c:v>#N/A</c:v>
                </c:pt>
                <c:pt idx="3">
                  <c:v>#N/A</c:v>
                </c:pt>
                <c:pt idx="4">
                  <c:v>35762</c:v>
                </c:pt>
                <c:pt idx="5">
                  <c:v>#N/A</c:v>
                </c:pt>
                <c:pt idx="6">
                  <c:v>#N/A</c:v>
                </c:pt>
                <c:pt idx="7">
                  <c:v>28417</c:v>
                </c:pt>
                <c:pt idx="8">
                  <c:v>#N/A</c:v>
                </c:pt>
                <c:pt idx="9">
                  <c:v>#N/A</c:v>
                </c:pt>
                <c:pt idx="10">
                  <c:v>23356</c:v>
                </c:pt>
                <c:pt idx="11">
                  <c:v>#N/A</c:v>
                </c:pt>
                <c:pt idx="12">
                  <c:v>#N/A</c:v>
                </c:pt>
                <c:pt idx="13">
                  <c:v>26059</c:v>
                </c:pt>
                <c:pt idx="14">
                  <c:v>#N/A</c:v>
                </c:pt>
              </c:numCache>
            </c:numRef>
          </c:val>
          <c:smooth val="0"/>
          <c:extLst>
            <c:ext xmlns:c16="http://schemas.microsoft.com/office/drawing/2014/chart" uri="{C3380CC4-5D6E-409C-BE32-E72D297353CC}">
              <c16:uniqueId val="{0000000B-2906-48A5-A36A-70EE44869D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2805</c:v>
                </c:pt>
                <c:pt idx="1">
                  <c:v>3405</c:v>
                </c:pt>
                <c:pt idx="2">
                  <c:v>3905</c:v>
                </c:pt>
              </c:numCache>
            </c:numRef>
          </c:val>
          <c:extLst>
            <c:ext xmlns:c16="http://schemas.microsoft.com/office/drawing/2014/chart" uri="{C3380CC4-5D6E-409C-BE32-E72D297353CC}">
              <c16:uniqueId val="{00000000-28C7-4DC6-A864-7E4ACCD675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203</c:v>
                </c:pt>
                <c:pt idx="1">
                  <c:v>203</c:v>
                </c:pt>
                <c:pt idx="2">
                  <c:v>522</c:v>
                </c:pt>
              </c:numCache>
            </c:numRef>
          </c:val>
          <c:extLst>
            <c:ext xmlns:c16="http://schemas.microsoft.com/office/drawing/2014/chart" uri="{C3380CC4-5D6E-409C-BE32-E72D297353CC}">
              <c16:uniqueId val="{00000001-28C7-4DC6-A864-7E4ACCD675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9294</c:v>
                </c:pt>
                <c:pt idx="1">
                  <c:v>8964</c:v>
                </c:pt>
                <c:pt idx="2">
                  <c:v>8447</c:v>
                </c:pt>
              </c:numCache>
            </c:numRef>
          </c:val>
          <c:extLst>
            <c:ext xmlns:c16="http://schemas.microsoft.com/office/drawing/2014/chart" uri="{C3380CC4-5D6E-409C-BE32-E72D297353CC}">
              <c16:uniqueId val="{00000002-28C7-4DC6-A864-7E4ACCD675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255,949
250,764
536.37
135,786,456
132,826,885
2,191,295
64,147,138
135,579,051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年度は基準財政需要額の伸びにより、財政力指数は０．</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７８</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と、前年度の０．８</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０</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よりも低下したが、昨年度に引き続き、類似団体平均を上回った。</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とも、令和３年度に策定した福井市財政計画（計画期間：令和４年度～８年度）に基づき、市税収入や新たな財源など、あらゆる歳入の確保に努めるとともに、事務事業の見直し、人件費の削減などの取組を通して、更なる財政基盤の強化に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年度は市税収入の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人件</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費などの義務的経費の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減</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により、類似団体内平均を</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回った。</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引き続き、</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物価高騰</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による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影響</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や</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福祉サービス等の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扶助費の増加</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が見込まれることから、令和３年度に策定した福井市財政計画に基づき、市税収入や新たな財源の確保、事務事業の見直しや施設管理経費の縮減などに取り組んでいく。</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8938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41656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9152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65</xdr:row>
      <xdr:rowOff>27178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9152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41656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7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82313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人口１，０００人当たりの職員数が７．７</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８</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人と類似団体内平均よりも多</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くなっており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、類似団体内平均を上回った。</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今後も、職員数の適正化</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や給与水準、</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事務事業の見直しや施設管理経費の縮減を進めることにより、</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経費</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の抑制に努めていく。</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156127</xdr:rowOff>
    </xdr:from>
    <xdr:to>
      <xdr:col>23</xdr:col>
      <xdr:colOff>133350</xdr:colOff>
      <xdr:row>85</xdr:row>
      <xdr:rowOff>77698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57927"/>
          <a:ext cx="838200" cy="9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134007</xdr:rowOff>
    </xdr:from>
    <xdr:to>
      <xdr:col>19</xdr:col>
      <xdr:colOff>133350</xdr:colOff>
      <xdr:row>85</xdr:row>
      <xdr:rowOff>77698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35807"/>
          <a:ext cx="889000" cy="1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64512</xdr:rowOff>
    </xdr:from>
    <xdr:to>
      <xdr:col>15</xdr:col>
      <xdr:colOff>82550</xdr:colOff>
      <xdr:row>84</xdr:row>
      <xdr:rowOff>134007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6631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100781</xdr:rowOff>
    </xdr:from>
    <xdr:to>
      <xdr:col>11</xdr:col>
      <xdr:colOff>31750</xdr:colOff>
      <xdr:row>84</xdr:row>
      <xdr:rowOff>64512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59681"/>
          <a:ext cx="889000" cy="3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105327</xdr:rowOff>
    </xdr:from>
    <xdr:to>
      <xdr:col>23</xdr:col>
      <xdr:colOff>184150</xdr:colOff>
      <xdr:row>85</xdr:row>
      <xdr:rowOff>35477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77404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7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26898</xdr:rowOff>
    </xdr:from>
    <xdr:to>
      <xdr:col>19</xdr:col>
      <xdr:colOff>184150</xdr:colOff>
      <xdr:row>85</xdr:row>
      <xdr:rowOff>128498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113275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8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83207</xdr:rowOff>
    </xdr:from>
    <xdr:to>
      <xdr:col>15</xdr:col>
      <xdr:colOff>133350</xdr:colOff>
      <xdr:row>85</xdr:row>
      <xdr:rowOff>13357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169584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7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13712</xdr:rowOff>
    </xdr:from>
    <xdr:to>
      <xdr:col>11</xdr:col>
      <xdr:colOff>82550</xdr:colOff>
      <xdr:row>84</xdr:row>
      <xdr:rowOff>115312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100089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0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49981</xdr:rowOff>
    </xdr:from>
    <xdr:to>
      <xdr:col>7</xdr:col>
      <xdr:colOff>31750</xdr:colOff>
      <xdr:row>82</xdr:row>
      <xdr:rowOff>151581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136358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9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本市では、平成１８年４月に国、県に準じて給与構造改革を実施し、職務・職責に応じた給料表構造へ変更するとともに、高齢者層の昇給抑制制度も導入したことから、平均給料月額は確実に下がっている。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また、３１年４月には給料表の継足し廃止や級別職員数の適正化を図るため昇任制度の見直しを行ったところである。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このような取組により、ラスパイレス指数は減少傾向にあるものの、全国市平均との比較ではやや高いため、今後も引き続き給与水準の適正化に努めていく。</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112184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720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165805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本市は平成８年度から定員適正化計画を策定、運用しており、平成３０年８月からは、第４次定員適正化計画に基づき、将来の行政需要の変化を見据えた定員管理を進めているところである。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ガス事業の民営化や指定管理者制度の導入などにより減少していたが、新型コロナ対策や北陸新幹線福井開業関連業務のため、職員数は増加している状況である。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今後も、民間委託の推進や多様な任用形態の活用等により、中核市定員モデルとの均衡を図りながら、引き続き適正な定員管理に努めていく。</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127846</xdr:rowOff>
    </xdr:from>
    <xdr:to>
      <xdr:col>81</xdr:col>
      <xdr:colOff>44450</xdr:colOff>
      <xdr:row>64</xdr:row>
      <xdr:rowOff>135890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006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103717</xdr:rowOff>
    </xdr:from>
    <xdr:to>
      <xdr:col>77</xdr:col>
      <xdr:colOff>44450</xdr:colOff>
      <xdr:row>64</xdr:row>
      <xdr:rowOff>127846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765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79587</xdr:rowOff>
    </xdr:from>
    <xdr:to>
      <xdr:col>72</xdr:col>
      <xdr:colOff>203200</xdr:colOff>
      <xdr:row>64</xdr:row>
      <xdr:rowOff>103717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5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79587</xdr:rowOff>
    </xdr:from>
    <xdr:to>
      <xdr:col>68</xdr:col>
      <xdr:colOff>152400</xdr:colOff>
      <xdr:row>64</xdr:row>
      <xdr:rowOff>123825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0523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57167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77046</xdr:rowOff>
    </xdr:from>
    <xdr:to>
      <xdr:col>77</xdr:col>
      <xdr:colOff>95250</xdr:colOff>
      <xdr:row>65</xdr:row>
      <xdr:rowOff>7196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163423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52917</xdr:rowOff>
    </xdr:from>
    <xdr:to>
      <xdr:col>73</xdr:col>
      <xdr:colOff>44450</xdr:colOff>
      <xdr:row>64</xdr:row>
      <xdr:rowOff>154517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139294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28787</xdr:rowOff>
    </xdr:from>
    <xdr:to>
      <xdr:col>68</xdr:col>
      <xdr:colOff>203200</xdr:colOff>
      <xdr:row>64</xdr:row>
      <xdr:rowOff>130387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115164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73025</xdr:rowOff>
    </xdr:from>
    <xdr:to>
      <xdr:col>64</xdr:col>
      <xdr:colOff>152400</xdr:colOff>
      <xdr:row>65</xdr:row>
      <xdr:rowOff>3175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159402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過年度の繰上償還により、令和５年度における元利償還額が減少したため</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、実質公債費比率は０．</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４</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ポイント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した。</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令和３年度に策定した福井市財政計画の着実な推進により、交付税措置のない市債の新規借入額を抑制するなど、実質公債費比率の上昇を抑制したい。</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79163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193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79163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55033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55033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年度は、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大型公共事業の完成に伴う債務負担行為に基づく支出額の増加に伴い</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、将来負担比率は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増加し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た。</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今後も</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大型公共事業の本格化により、将来負担比率の上昇が見込まれるが、令和３年度に策定した福井市財政計画の着実な推進により、交付税措置のない市債の新規借入額を抑制し、将来負担比率の上昇を抑制したい。</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127762</xdr:rowOff>
    </xdr:from>
    <xdr:to>
      <xdr:col>81</xdr:col>
      <xdr:colOff>44450</xdr:colOff>
      <xdr:row>16</xdr:row>
      <xdr:rowOff>163474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870962"/>
          <a:ext cx="8382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127762</xdr:rowOff>
    </xdr:from>
    <xdr:to>
      <xdr:col>77</xdr:col>
      <xdr:colOff>44450</xdr:colOff>
      <xdr:row>17</xdr:row>
      <xdr:rowOff>24841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70962"/>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24841</xdr:rowOff>
    </xdr:from>
    <xdr:to>
      <xdr:col>72</xdr:col>
      <xdr:colOff>203200</xdr:colOff>
      <xdr:row>18</xdr:row>
      <xdr:rowOff>14580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39491"/>
          <a:ext cx="889000" cy="1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14580</xdr:rowOff>
    </xdr:from>
    <xdr:to>
      <xdr:col>68</xdr:col>
      <xdr:colOff>152400</xdr:colOff>
      <xdr:row>19</xdr:row>
      <xdr:rowOff>117246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00680"/>
          <a:ext cx="889000" cy="27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112674</xdr:rowOff>
    </xdr:from>
    <xdr:to>
      <xdr:col>81</xdr:col>
      <xdr:colOff>95250</xdr:colOff>
      <xdr:row>17</xdr:row>
      <xdr:rowOff>42824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84751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2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76962</xdr:rowOff>
    </xdr:from>
    <xdr:to>
      <xdr:col>77</xdr:col>
      <xdr:colOff>95250</xdr:colOff>
      <xdr:row>17</xdr:row>
      <xdr:rowOff>7112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163339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0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145491</xdr:rowOff>
    </xdr:from>
    <xdr:to>
      <xdr:col>73</xdr:col>
      <xdr:colOff>44450</xdr:colOff>
      <xdr:row>17</xdr:row>
      <xdr:rowOff>75641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60418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7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135230</xdr:rowOff>
    </xdr:from>
    <xdr:to>
      <xdr:col>68</xdr:col>
      <xdr:colOff>203200</xdr:colOff>
      <xdr:row>18</xdr:row>
      <xdr:rowOff>65380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50157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66446</xdr:rowOff>
    </xdr:from>
    <xdr:to>
      <xdr:col>64</xdr:col>
      <xdr:colOff>152400</xdr:colOff>
      <xdr:row>19</xdr:row>
      <xdr:rowOff>168046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3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152823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41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255,949
250,764
536.37
135,786,456
132,826,885
2,191,295
64,147,138
135,579,051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人件費は、人口</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1,000</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人あたりの職員数が類似団体内平均と比較すると多いことなどから、類似団体内平均を上回っている。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そのため、技能労務職員の退職不補充や効率的な組織機構の実現、業務の効率化、民間活用等、定員適正化計画に基づき職員数の削減に努めているところである。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今後も、定員適正化計画に基づき人件費の抑制を図っていく。</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1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平成２１年度以降、類似団体内平均を下回っている。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これは、民間委託や指定管理者制度を積極的に活用し、コスト削減に取り組んでいるためである。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今後も行政サービス全般において見直しを行い、行政運営の効率化を図ることで更なる削減に努める。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9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94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扶助費は、類似団体内平均を下回っているものの、毎年その負担については高い水準にある。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今後も、子どもや高齢者、障がい者に対する福祉施策の充実や利用</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者の増加</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が見込まれ</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ることから</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、扶助費を抑制することは困難な状況であるが、資格審査等の適正化や細かな生活指導等を行い、財政への圧迫をできる限り抑制するよう努める。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97065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526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その他に係る経費の大部分は、国民健康保険や介護保険等、他の特別会計への繰出金で構成されているが、平成３０年度に策定した福井市財政再建計画に基づき繰出金の見直し等を行ったことにより、類似団体内平均値を下回っ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今後も、令和３年度に策定した福井市財政計画に基づき、経営の効率化や独立採算の原則に立ち返った料金の適正化などにより、普通会計の負担軽減に努める。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3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4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平成３０年度に策定した福井市財政再建計画に基づき、補助事業の見直し等を行ったことにより、類似団体内平均を下回っている。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は</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、物価高騰の影響を受ける生活者</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や事業者</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等</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への</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支援</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を行っていくため</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、補助費等の増加が見込まれる。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471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288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65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平成２０年度以降、類似団体内平均を上回っているが、学校・保育園の耐震補強、</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新学校給食センターの整備</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など、</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市民生活に</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必要不可欠な事業に取り組んだ結果、その財源となる市債発行が増加したためである。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令和３年度に策定した福井市財政計画に基づき交付税措置のない市債の新規借入額を抑制するなど、公債費の上昇抑制に努めていく。</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100330</xdr:rowOff>
    </xdr:from>
    <xdr:to>
      <xdr:col>24</xdr:col>
      <xdr:colOff>25400</xdr:colOff>
      <xdr:row>79</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644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168911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52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79</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705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49530</xdr:rowOff>
    </xdr:from>
    <xdr:to>
      <xdr:col>24</xdr:col>
      <xdr:colOff>76200</xdr:colOff>
      <xdr:row>79</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21607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平成２１年度以降、類似団体を下回る状況が続いている。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公債費の伸びを吸収するため人件費等その他の経費を圧縮した結果、公債費以外について類似団体の水準を下回ったためである。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今後も、令和３年度に策定した福井市財政計画に基づき、行政運営の効率化を図ることで更なる削減に努める。</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713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36212</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8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144145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7685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xdr:rowOff>
    </xdr:from>
    <xdr:to>
      <xdr:col>78</xdr:col>
      <xdr:colOff>69850</xdr:colOff>
      <xdr:row>74</xdr:row>
      <xdr:rowOff>144145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52855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1905</xdr:rowOff>
    </xdr:from>
    <xdr:to>
      <xdr:col>78</xdr:col>
      <xdr:colOff>120650</xdr:colOff>
      <xdr:row>76</xdr:row>
      <xdr:rowOff>103505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88282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12700</xdr:rowOff>
    </xdr:from>
    <xdr:to>
      <xdr:col>73</xdr:col>
      <xdr:colOff>180975</xdr:colOff>
      <xdr:row>74</xdr:row>
      <xdr:rowOff>132715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52855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7620</xdr:rowOff>
    </xdr:from>
    <xdr:to>
      <xdr:col>74</xdr:col>
      <xdr:colOff>31750</xdr:colOff>
      <xdr:row>75</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132715</xdr:rowOff>
    </xdr:from>
    <xdr:to>
      <xdr:col>69</xdr:col>
      <xdr:colOff>92075</xdr:colOff>
      <xdr:row>74</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20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19050</xdr:rowOff>
    </xdr:from>
    <xdr:to>
      <xdr:col>69</xdr:col>
      <xdr:colOff>142875</xdr:colOff>
      <xdr:row>76</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93345</xdr:rowOff>
    </xdr:from>
    <xdr:to>
      <xdr:col>78</xdr:col>
      <xdr:colOff>120650</xdr:colOff>
      <xdr:row>75</xdr:row>
      <xdr:rowOff>23495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33672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133350</xdr:rowOff>
    </xdr:from>
    <xdr:to>
      <xdr:col>74</xdr:col>
      <xdr:colOff>31750</xdr:colOff>
      <xdr:row>73</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73677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81915</xdr:rowOff>
    </xdr:from>
    <xdr:to>
      <xdr:col>69</xdr:col>
      <xdr:colOff>142875</xdr:colOff>
      <xdr:row>75</xdr:row>
      <xdr:rowOff>12065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22242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5728</xdr:rowOff>
    </xdr:from>
    <xdr:to>
      <xdr:col>29</xdr:col>
      <xdr:colOff>127000</xdr:colOff>
      <xdr:row>15</xdr:row>
      <xdr:rowOff>29693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5103"/>
          <a:ext cx="6477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29693</xdr:rowOff>
    </xdr:from>
    <xdr:to>
      <xdr:col>26</xdr:col>
      <xdr:colOff>50800</xdr:colOff>
      <xdr:row>15</xdr:row>
      <xdr:rowOff>93205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9068"/>
          <a:ext cx="698500" cy="6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82461</xdr:rowOff>
    </xdr:from>
    <xdr:to>
      <xdr:col>22</xdr:col>
      <xdr:colOff>114300</xdr:colOff>
      <xdr:row>15</xdr:row>
      <xdr:rowOff>93205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01836"/>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82461</xdr:rowOff>
    </xdr:from>
    <xdr:to>
      <xdr:col>18</xdr:col>
      <xdr:colOff>177800</xdr:colOff>
      <xdr:row>15</xdr:row>
      <xdr:rowOff>170777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01836"/>
          <a:ext cx="698500" cy="8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126378</xdr:rowOff>
    </xdr:from>
    <xdr:to>
      <xdr:col>29</xdr:col>
      <xdr:colOff>177800</xdr:colOff>
      <xdr:row>15</xdr:row>
      <xdr:rowOff>56528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142905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150343</xdr:rowOff>
    </xdr:from>
    <xdr:to>
      <xdr:col>26</xdr:col>
      <xdr:colOff>101600</xdr:colOff>
      <xdr:row>15</xdr:row>
      <xdr:rowOff>80493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90670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42405</xdr:rowOff>
    </xdr:from>
    <xdr:to>
      <xdr:col>22</xdr:col>
      <xdr:colOff>165100</xdr:colOff>
      <xdr:row>15</xdr:row>
      <xdr:rowOff>144005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6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154182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31661</xdr:rowOff>
    </xdr:from>
    <xdr:to>
      <xdr:col>19</xdr:col>
      <xdr:colOff>38100</xdr:colOff>
      <xdr:row>15</xdr:row>
      <xdr:rowOff>133261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143438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119977</xdr:rowOff>
    </xdr:from>
    <xdr:to>
      <xdr:col>15</xdr:col>
      <xdr:colOff>101600</xdr:colOff>
      <xdr:row>16</xdr:row>
      <xdr:rowOff>50127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60304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19482</xdr:rowOff>
    </xdr:from>
    <xdr:to>
      <xdr:col>29</xdr:col>
      <xdr:colOff>127000</xdr:colOff>
      <xdr:row>34</xdr:row>
      <xdr:rowOff>106959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286932"/>
          <a:ext cx="647700" cy="8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19482</xdr:rowOff>
    </xdr:from>
    <xdr:to>
      <xdr:col>26</xdr:col>
      <xdr:colOff>50800</xdr:colOff>
      <xdr:row>34</xdr:row>
      <xdr:rowOff>56743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286932"/>
          <a:ext cx="698500" cy="3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56058</xdr:rowOff>
    </xdr:from>
    <xdr:to>
      <xdr:col>22</xdr:col>
      <xdr:colOff>114300</xdr:colOff>
      <xdr:row>34</xdr:row>
      <xdr:rowOff>56743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23508"/>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56058</xdr:rowOff>
    </xdr:from>
    <xdr:to>
      <xdr:col>18</xdr:col>
      <xdr:colOff>177800</xdr:colOff>
      <xdr:row>34</xdr:row>
      <xdr:rowOff>144793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23508"/>
          <a:ext cx="698500" cy="8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56159</xdr:rowOff>
    </xdr:from>
    <xdr:to>
      <xdr:col>29</xdr:col>
      <xdr:colOff>177800</xdr:colOff>
      <xdr:row>34</xdr:row>
      <xdr:rowOff>157759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2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244136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6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311582</xdr:rowOff>
    </xdr:from>
    <xdr:to>
      <xdr:col>26</xdr:col>
      <xdr:colOff>101600</xdr:colOff>
      <xdr:row>34</xdr:row>
      <xdr:rowOff>70282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36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80459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0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5943</xdr:rowOff>
    </xdr:from>
    <xdr:to>
      <xdr:col>22</xdr:col>
      <xdr:colOff>165100</xdr:colOff>
      <xdr:row>34</xdr:row>
      <xdr:rowOff>107543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7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117720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4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5258</xdr:rowOff>
    </xdr:from>
    <xdr:to>
      <xdr:col>19</xdr:col>
      <xdr:colOff>38100</xdr:colOff>
      <xdr:row>34</xdr:row>
      <xdr:rowOff>106858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117035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93993</xdr:rowOff>
    </xdr:from>
    <xdr:to>
      <xdr:col>15</xdr:col>
      <xdr:colOff>101600</xdr:colOff>
      <xdr:row>34</xdr:row>
      <xdr:rowOff>195593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205770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255,949
250,764
536.37
135,786,456
132,826,885
2,191,295
64,147,138
135,579,051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150787</xdr:rowOff>
    </xdr:from>
    <xdr:to>
      <xdr:col>24</xdr:col>
      <xdr:colOff>63500</xdr:colOff>
      <xdr:row>34</xdr:row>
      <xdr:rowOff>28334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08637"/>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150787</xdr:rowOff>
    </xdr:from>
    <xdr:to>
      <xdr:col>19</xdr:col>
      <xdr:colOff>177800</xdr:colOff>
      <xdr:row>34</xdr:row>
      <xdr:rowOff>76264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8637"/>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14275</xdr:rowOff>
    </xdr:from>
    <xdr:to>
      <xdr:col>15</xdr:col>
      <xdr:colOff>50800</xdr:colOff>
      <xdr:row>34</xdr:row>
      <xdr:rowOff>76264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43575"/>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14275</xdr:rowOff>
    </xdr:from>
    <xdr:to>
      <xdr:col>10</xdr:col>
      <xdr:colOff>114300</xdr:colOff>
      <xdr:row>35</xdr:row>
      <xdr:rowOff>136004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3575"/>
          <a:ext cx="889000" cy="29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148984</xdr:rowOff>
    </xdr:from>
    <xdr:to>
      <xdr:col>24</xdr:col>
      <xdr:colOff>114300</xdr:colOff>
      <xdr:row>34</xdr:row>
      <xdr:rowOff>79134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99987</xdr:rowOff>
    </xdr:from>
    <xdr:to>
      <xdr:col>20</xdr:col>
      <xdr:colOff>38100</xdr:colOff>
      <xdr:row>34</xdr:row>
      <xdr:rowOff>30137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46664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25464</xdr:rowOff>
    </xdr:from>
    <xdr:to>
      <xdr:col>15</xdr:col>
      <xdr:colOff>101600</xdr:colOff>
      <xdr:row>34</xdr:row>
      <xdr:rowOff>127064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143591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134925</xdr:rowOff>
    </xdr:from>
    <xdr:to>
      <xdr:col>10</xdr:col>
      <xdr:colOff>165100</xdr:colOff>
      <xdr:row>34</xdr:row>
      <xdr:rowOff>65075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81602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85204</xdr:rowOff>
    </xdr:from>
    <xdr:to>
      <xdr:col>6</xdr:col>
      <xdr:colOff>38100</xdr:colOff>
      <xdr:row>36</xdr:row>
      <xdr:rowOff>15354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31881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33107</xdr:rowOff>
    </xdr:from>
    <xdr:to>
      <xdr:col>24</xdr:col>
      <xdr:colOff>63500</xdr:colOff>
      <xdr:row>55</xdr:row>
      <xdr:rowOff>89800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62857"/>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33107</xdr:rowOff>
    </xdr:from>
    <xdr:to>
      <xdr:col>19</xdr:col>
      <xdr:colOff>177800</xdr:colOff>
      <xdr:row>55</xdr:row>
      <xdr:rowOff>126180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285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126180</xdr:rowOff>
    </xdr:from>
    <xdr:to>
      <xdr:col>15</xdr:col>
      <xdr:colOff>50800</xdr:colOff>
      <xdr:row>56</xdr:row>
      <xdr:rowOff>161254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55930"/>
          <a:ext cx="889000" cy="20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161254</xdr:rowOff>
    </xdr:from>
    <xdr:to>
      <xdr:col>10</xdr:col>
      <xdr:colOff>114300</xdr:colOff>
      <xdr:row>56</xdr:row>
      <xdr:rowOff>167426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245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39000</xdr:rowOff>
    </xdr:from>
    <xdr:to>
      <xdr:col>24</xdr:col>
      <xdr:colOff>114300</xdr:colOff>
      <xdr:row>55</xdr:row>
      <xdr:rowOff>140600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61877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153757</xdr:rowOff>
    </xdr:from>
    <xdr:to>
      <xdr:col>20</xdr:col>
      <xdr:colOff>38100</xdr:colOff>
      <xdr:row>55</xdr:row>
      <xdr:rowOff>83907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75034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75380</xdr:rowOff>
    </xdr:from>
    <xdr:to>
      <xdr:col>15</xdr:col>
      <xdr:colOff>101600</xdr:colOff>
      <xdr:row>56</xdr:row>
      <xdr:rowOff>5530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168107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110454</xdr:rowOff>
    </xdr:from>
    <xdr:to>
      <xdr:col>10</xdr:col>
      <xdr:colOff>165100</xdr:colOff>
      <xdr:row>57</xdr:row>
      <xdr:rowOff>40604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31731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0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116626</xdr:rowOff>
    </xdr:from>
    <xdr:to>
      <xdr:col>6</xdr:col>
      <xdr:colOff>38100</xdr:colOff>
      <xdr:row>57</xdr:row>
      <xdr:rowOff>46776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63303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13513</xdr:rowOff>
    </xdr:from>
    <xdr:to>
      <xdr:col>24</xdr:col>
      <xdr:colOff>63500</xdr:colOff>
      <xdr:row>75</xdr:row>
      <xdr:rowOff>163474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00813"/>
          <a:ext cx="838200" cy="3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13513</xdr:rowOff>
    </xdr:from>
    <xdr:to>
      <xdr:col>19</xdr:col>
      <xdr:colOff>177800</xdr:colOff>
      <xdr:row>74</xdr:row>
      <xdr:rowOff>151770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700813"/>
          <a:ext cx="8890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89591</xdr:rowOff>
    </xdr:from>
    <xdr:to>
      <xdr:col>15</xdr:col>
      <xdr:colOff>50800</xdr:colOff>
      <xdr:row>74</xdr:row>
      <xdr:rowOff>151770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605441"/>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89591</xdr:rowOff>
    </xdr:from>
    <xdr:to>
      <xdr:col>10</xdr:col>
      <xdr:colOff>114300</xdr:colOff>
      <xdr:row>77</xdr:row>
      <xdr:rowOff>59506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605441"/>
          <a:ext cx="889000" cy="6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112675</xdr:rowOff>
    </xdr:from>
    <xdr:to>
      <xdr:col>24</xdr:col>
      <xdr:colOff>114300</xdr:colOff>
      <xdr:row>76</xdr:row>
      <xdr:rowOff>42825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135552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134163</xdr:rowOff>
    </xdr:from>
    <xdr:to>
      <xdr:col>20</xdr:col>
      <xdr:colOff>38100</xdr:colOff>
      <xdr:row>74</xdr:row>
      <xdr:rowOff>64313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80840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42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100970</xdr:rowOff>
    </xdr:from>
    <xdr:to>
      <xdr:col>15</xdr:col>
      <xdr:colOff>101600</xdr:colOff>
      <xdr:row>75</xdr:row>
      <xdr:rowOff>31120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47647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56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38791</xdr:rowOff>
    </xdr:from>
    <xdr:to>
      <xdr:col>10</xdr:col>
      <xdr:colOff>165100</xdr:colOff>
      <xdr:row>73</xdr:row>
      <xdr:rowOff>140391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156918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32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8706</xdr:rowOff>
    </xdr:from>
    <xdr:to>
      <xdr:col>6</xdr:col>
      <xdr:colOff>38100</xdr:colOff>
      <xdr:row>77</xdr:row>
      <xdr:rowOff>110306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101433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0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15723</xdr:rowOff>
    </xdr:from>
    <xdr:to>
      <xdr:col>24</xdr:col>
      <xdr:colOff>63500</xdr:colOff>
      <xdr:row>97</xdr:row>
      <xdr:rowOff>112595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46373"/>
          <a:ext cx="838200" cy="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156628</xdr:rowOff>
    </xdr:from>
    <xdr:to>
      <xdr:col>19</xdr:col>
      <xdr:colOff>177800</xdr:colOff>
      <xdr:row>97</xdr:row>
      <xdr:rowOff>112595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15828"/>
          <a:ext cx="889000" cy="1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156628</xdr:rowOff>
    </xdr:from>
    <xdr:to>
      <xdr:col>15</xdr:col>
      <xdr:colOff>50800</xdr:colOff>
      <xdr:row>98</xdr:row>
      <xdr:rowOff>71414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5828"/>
          <a:ext cx="889000" cy="25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71414</xdr:rowOff>
    </xdr:from>
    <xdr:to>
      <xdr:col>10</xdr:col>
      <xdr:colOff>114300</xdr:colOff>
      <xdr:row>98</xdr:row>
      <xdr:rowOff>131361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3514"/>
          <a:ext cx="889000" cy="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136373</xdr:rowOff>
    </xdr:from>
    <xdr:to>
      <xdr:col>24</xdr:col>
      <xdr:colOff>114300</xdr:colOff>
      <xdr:row>97</xdr:row>
      <xdr:rowOff>66523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114800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7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61795</xdr:rowOff>
    </xdr:from>
    <xdr:to>
      <xdr:col>20</xdr:col>
      <xdr:colOff>38100</xdr:colOff>
      <xdr:row>97</xdr:row>
      <xdr:rowOff>163395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154522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105828</xdr:rowOff>
    </xdr:from>
    <xdr:to>
      <xdr:col>15</xdr:col>
      <xdr:colOff>101600</xdr:colOff>
      <xdr:row>97</xdr:row>
      <xdr:rowOff>35978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27105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20614</xdr:rowOff>
    </xdr:from>
    <xdr:to>
      <xdr:col>10</xdr:col>
      <xdr:colOff>165100</xdr:colOff>
      <xdr:row>98</xdr:row>
      <xdr:rowOff>122214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113341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1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80561</xdr:rowOff>
    </xdr:from>
    <xdr:to>
      <xdr:col>6</xdr:col>
      <xdr:colOff>38100</xdr:colOff>
      <xdr:row>99</xdr:row>
      <xdr:rowOff>10711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1838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7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154646</xdr:rowOff>
    </xdr:from>
    <xdr:to>
      <xdr:col>55</xdr:col>
      <xdr:colOff>0</xdr:colOff>
      <xdr:row>36</xdr:row>
      <xdr:rowOff>170104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26846"/>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170104</xdr:rowOff>
    </xdr:from>
    <xdr:to>
      <xdr:col>50</xdr:col>
      <xdr:colOff>114300</xdr:colOff>
      <xdr:row>37</xdr:row>
      <xdr:rowOff>58765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42304"/>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121989</xdr:rowOff>
    </xdr:from>
    <xdr:to>
      <xdr:col>45</xdr:col>
      <xdr:colOff>177800</xdr:colOff>
      <xdr:row>37</xdr:row>
      <xdr:rowOff>58765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65489"/>
          <a:ext cx="889000" cy="113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121989</xdr:rowOff>
    </xdr:from>
    <xdr:to>
      <xdr:col>41</xdr:col>
      <xdr:colOff>50800</xdr:colOff>
      <xdr:row>37</xdr:row>
      <xdr:rowOff>99760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65489"/>
          <a:ext cx="889000" cy="11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103846</xdr:rowOff>
    </xdr:from>
    <xdr:to>
      <xdr:col>55</xdr:col>
      <xdr:colOff>50800</xdr:colOff>
      <xdr:row>37</xdr:row>
      <xdr:rowOff>33996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126723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119304</xdr:rowOff>
    </xdr:from>
    <xdr:to>
      <xdr:col>50</xdr:col>
      <xdr:colOff>165100</xdr:colOff>
      <xdr:row>37</xdr:row>
      <xdr:rowOff>49454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40581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8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7965</xdr:rowOff>
    </xdr:from>
    <xdr:to>
      <xdr:col>46</xdr:col>
      <xdr:colOff>38100</xdr:colOff>
      <xdr:row>37</xdr:row>
      <xdr:rowOff>109565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100692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71189</xdr:rowOff>
    </xdr:from>
    <xdr:to>
      <xdr:col>41</xdr:col>
      <xdr:colOff>101600</xdr:colOff>
      <xdr:row>31</xdr:row>
      <xdr:rowOff>1339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17866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8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48960</xdr:rowOff>
    </xdr:from>
    <xdr:to>
      <xdr:col>36</xdr:col>
      <xdr:colOff>165100</xdr:colOff>
      <xdr:row>37</xdr:row>
      <xdr:rowOff>150560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141688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66924</xdr:rowOff>
    </xdr:from>
    <xdr:to>
      <xdr:col>55</xdr:col>
      <xdr:colOff>0</xdr:colOff>
      <xdr:row>54</xdr:row>
      <xdr:rowOff>161695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8810874"/>
          <a:ext cx="838200" cy="60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161695</xdr:rowOff>
    </xdr:from>
    <xdr:to>
      <xdr:col>50</xdr:col>
      <xdr:colOff>114300</xdr:colOff>
      <xdr:row>56</xdr:row>
      <xdr:rowOff>117134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419995"/>
          <a:ext cx="889000" cy="29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117134</xdr:rowOff>
    </xdr:from>
    <xdr:to>
      <xdr:col>45</xdr:col>
      <xdr:colOff>177800</xdr:colOff>
      <xdr:row>56</xdr:row>
      <xdr:rowOff>130980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718334"/>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130980</xdr:rowOff>
    </xdr:from>
    <xdr:to>
      <xdr:col>41</xdr:col>
      <xdr:colOff>50800</xdr:colOff>
      <xdr:row>58</xdr:row>
      <xdr:rowOff>128564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32180"/>
          <a:ext cx="889000" cy="3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16124</xdr:rowOff>
    </xdr:from>
    <xdr:to>
      <xdr:col>55</xdr:col>
      <xdr:colOff>50800</xdr:colOff>
      <xdr:row>51</xdr:row>
      <xdr:rowOff>117724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7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39001</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61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110895</xdr:rowOff>
    </xdr:from>
    <xdr:to>
      <xdr:col>50</xdr:col>
      <xdr:colOff>165100</xdr:colOff>
      <xdr:row>55</xdr:row>
      <xdr:rowOff>41045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57572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1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66334</xdr:rowOff>
    </xdr:from>
    <xdr:to>
      <xdr:col>46</xdr:col>
      <xdr:colOff>38100</xdr:colOff>
      <xdr:row>56</xdr:row>
      <xdr:rowOff>167934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13011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80180</xdr:rowOff>
    </xdr:from>
    <xdr:to>
      <xdr:col>41</xdr:col>
      <xdr:colOff>101600</xdr:colOff>
      <xdr:row>57</xdr:row>
      <xdr:rowOff>10330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77764</xdr:rowOff>
    </xdr:from>
    <xdr:to>
      <xdr:col>36</xdr:col>
      <xdr:colOff>165100</xdr:colOff>
      <xdr:row>59</xdr:row>
      <xdr:rowOff>7914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170491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28623</xdr:rowOff>
    </xdr:from>
    <xdr:to>
      <xdr:col>55</xdr:col>
      <xdr:colOff>0</xdr:colOff>
      <xdr:row>76</xdr:row>
      <xdr:rowOff>97478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715923"/>
          <a:ext cx="838200" cy="4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97478</xdr:rowOff>
    </xdr:from>
    <xdr:to>
      <xdr:col>50</xdr:col>
      <xdr:colOff>114300</xdr:colOff>
      <xdr:row>78</xdr:row>
      <xdr:rowOff>53267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127678"/>
          <a:ext cx="889000" cy="2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53267</xdr:rowOff>
    </xdr:from>
    <xdr:to>
      <xdr:col>45</xdr:col>
      <xdr:colOff>177800</xdr:colOff>
      <xdr:row>78</xdr:row>
      <xdr:rowOff>71349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26367"/>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71349</xdr:rowOff>
    </xdr:from>
    <xdr:to>
      <xdr:col>41</xdr:col>
      <xdr:colOff>50800</xdr:colOff>
      <xdr:row>78</xdr:row>
      <xdr:rowOff>74847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4444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149273</xdr:rowOff>
    </xdr:from>
    <xdr:to>
      <xdr:col>55</xdr:col>
      <xdr:colOff>50800</xdr:colOff>
      <xdr:row>74</xdr:row>
      <xdr:rowOff>79423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6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700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46678</xdr:rowOff>
    </xdr:from>
    <xdr:to>
      <xdr:col>50</xdr:col>
      <xdr:colOff>165100</xdr:colOff>
      <xdr:row>76</xdr:row>
      <xdr:rowOff>148278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164805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2467</xdr:rowOff>
    </xdr:from>
    <xdr:to>
      <xdr:col>46</xdr:col>
      <xdr:colOff>38100</xdr:colOff>
      <xdr:row>78</xdr:row>
      <xdr:rowOff>104067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95194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6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20549</xdr:rowOff>
    </xdr:from>
    <xdr:to>
      <xdr:col>41</xdr:col>
      <xdr:colOff>101600</xdr:colOff>
      <xdr:row>78</xdr:row>
      <xdr:rowOff>122149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113276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24047</xdr:rowOff>
    </xdr:from>
    <xdr:to>
      <xdr:col>36</xdr:col>
      <xdr:colOff>165100</xdr:colOff>
      <xdr:row>78</xdr:row>
      <xdr:rowOff>125647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116774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86283</xdr:rowOff>
    </xdr:from>
    <xdr:to>
      <xdr:col>55</xdr:col>
      <xdr:colOff>0</xdr:colOff>
      <xdr:row>97</xdr:row>
      <xdr:rowOff>56662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74033"/>
          <a:ext cx="838200" cy="3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38906</xdr:rowOff>
    </xdr:from>
    <xdr:to>
      <xdr:col>50</xdr:col>
      <xdr:colOff>114300</xdr:colOff>
      <xdr:row>97</xdr:row>
      <xdr:rowOff>56662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69556"/>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33953</xdr:rowOff>
    </xdr:from>
    <xdr:to>
      <xdr:col>45</xdr:col>
      <xdr:colOff>177800</xdr:colOff>
      <xdr:row>97</xdr:row>
      <xdr:rowOff>38906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6460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33953</xdr:rowOff>
    </xdr:from>
    <xdr:to>
      <xdr:col>41</xdr:col>
      <xdr:colOff>50800</xdr:colOff>
      <xdr:row>97</xdr:row>
      <xdr:rowOff>80208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64603"/>
          <a:ext cx="88900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35483</xdr:rowOff>
    </xdr:from>
    <xdr:to>
      <xdr:col>55</xdr:col>
      <xdr:colOff>50800</xdr:colOff>
      <xdr:row>95</xdr:row>
      <xdr:rowOff>137083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58360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5862</xdr:rowOff>
    </xdr:from>
    <xdr:to>
      <xdr:col>50</xdr:col>
      <xdr:colOff>165100</xdr:colOff>
      <xdr:row>97</xdr:row>
      <xdr:rowOff>107462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98589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2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159556</xdr:rowOff>
    </xdr:from>
    <xdr:to>
      <xdr:col>46</xdr:col>
      <xdr:colOff>38100</xdr:colOff>
      <xdr:row>97</xdr:row>
      <xdr:rowOff>89706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80833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154603</xdr:rowOff>
    </xdr:from>
    <xdr:to>
      <xdr:col>41</xdr:col>
      <xdr:colOff>101600</xdr:colOff>
      <xdr:row>97</xdr:row>
      <xdr:rowOff>84753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75880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29408</xdr:rowOff>
    </xdr:from>
    <xdr:to>
      <xdr:col>36</xdr:col>
      <xdr:colOff>165100</xdr:colOff>
      <xdr:row>97</xdr:row>
      <xdr:rowOff>131008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122135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71730</xdr:rowOff>
    </xdr:from>
    <xdr:to>
      <xdr:col>85</xdr:col>
      <xdr:colOff>127000</xdr:colOff>
      <xdr:row>38</xdr:row>
      <xdr:rowOff>73558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8683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71730</xdr:rowOff>
    </xdr:from>
    <xdr:to>
      <xdr:col>81</xdr:col>
      <xdr:colOff>50800</xdr:colOff>
      <xdr:row>38</xdr:row>
      <xdr:rowOff>98628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86830"/>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98628</xdr:rowOff>
    </xdr:from>
    <xdr:to>
      <xdr:col>76</xdr:col>
      <xdr:colOff>114300</xdr:colOff>
      <xdr:row>39</xdr:row>
      <xdr:rowOff>23343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13728"/>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23343</xdr:rowOff>
    </xdr:from>
    <xdr:to>
      <xdr:col>71</xdr:col>
      <xdr:colOff>177800</xdr:colOff>
      <xdr:row>39</xdr:row>
      <xdr:rowOff>29514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09893"/>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22758</xdr:rowOff>
    </xdr:from>
    <xdr:to>
      <xdr:col>85</xdr:col>
      <xdr:colOff>177800</xdr:colOff>
      <xdr:row>38</xdr:row>
      <xdr:rowOff>124358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45635</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20930</xdr:rowOff>
    </xdr:from>
    <xdr:to>
      <xdr:col>81</xdr:col>
      <xdr:colOff>101600</xdr:colOff>
      <xdr:row>38</xdr:row>
      <xdr:rowOff>122530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139057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47828</xdr:rowOff>
    </xdr:from>
    <xdr:to>
      <xdr:col>76</xdr:col>
      <xdr:colOff>165100</xdr:colOff>
      <xdr:row>38</xdr:row>
      <xdr:rowOff>149428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165955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3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143993</xdr:rowOff>
    </xdr:from>
    <xdr:to>
      <xdr:col>72</xdr:col>
      <xdr:colOff>38100</xdr:colOff>
      <xdr:row>39</xdr:row>
      <xdr:rowOff>74143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65270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150164</xdr:rowOff>
    </xdr:from>
    <xdr:to>
      <xdr:col>67</xdr:col>
      <xdr:colOff>101600</xdr:colOff>
      <xdr:row>39</xdr:row>
      <xdr:rowOff>80314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71441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5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141815</xdr:rowOff>
    </xdr:from>
    <xdr:to>
      <xdr:col>85</xdr:col>
      <xdr:colOff>127000</xdr:colOff>
      <xdr:row>72</xdr:row>
      <xdr:rowOff>81150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314765"/>
          <a:ext cx="838200" cy="1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141815</xdr:rowOff>
    </xdr:from>
    <xdr:to>
      <xdr:col>81</xdr:col>
      <xdr:colOff>50800</xdr:colOff>
      <xdr:row>72</xdr:row>
      <xdr:rowOff>149873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314765"/>
          <a:ext cx="8890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107982</xdr:rowOff>
    </xdr:from>
    <xdr:to>
      <xdr:col>76</xdr:col>
      <xdr:colOff>114300</xdr:colOff>
      <xdr:row>72</xdr:row>
      <xdr:rowOff>149873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109482"/>
          <a:ext cx="889000" cy="3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107982</xdr:rowOff>
    </xdr:from>
    <xdr:to>
      <xdr:col>71</xdr:col>
      <xdr:colOff>177800</xdr:colOff>
      <xdr:row>73</xdr:row>
      <xdr:rowOff>2254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109482"/>
          <a:ext cx="889000" cy="4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30350</xdr:rowOff>
    </xdr:from>
    <xdr:to>
      <xdr:col>85</xdr:col>
      <xdr:colOff>177800</xdr:colOff>
      <xdr:row>72</xdr:row>
      <xdr:rowOff>131950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3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53227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2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91015</xdr:rowOff>
    </xdr:from>
    <xdr:to>
      <xdr:col>81</xdr:col>
      <xdr:colOff>101600</xdr:colOff>
      <xdr:row>72</xdr:row>
      <xdr:rowOff>21165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2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37692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0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99073</xdr:rowOff>
    </xdr:from>
    <xdr:to>
      <xdr:col>76</xdr:col>
      <xdr:colOff>165100</xdr:colOff>
      <xdr:row>73</xdr:row>
      <xdr:rowOff>29223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4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45750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2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57182</xdr:rowOff>
    </xdr:from>
    <xdr:to>
      <xdr:col>72</xdr:col>
      <xdr:colOff>38100</xdr:colOff>
      <xdr:row>70</xdr:row>
      <xdr:rowOff>158782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0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3859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18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122904</xdr:rowOff>
    </xdr:from>
    <xdr:to>
      <xdr:col>67</xdr:col>
      <xdr:colOff>101600</xdr:colOff>
      <xdr:row>73</xdr:row>
      <xdr:rowOff>53054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4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69581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102732</xdr:rowOff>
    </xdr:from>
    <xdr:to>
      <xdr:col>85</xdr:col>
      <xdr:colOff>127000</xdr:colOff>
      <xdr:row>99</xdr:row>
      <xdr:rowOff>15374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04832"/>
          <a:ext cx="83820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80297</xdr:rowOff>
    </xdr:from>
    <xdr:to>
      <xdr:col>81</xdr:col>
      <xdr:colOff>50800</xdr:colOff>
      <xdr:row>99</xdr:row>
      <xdr:rowOff>15374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39497"/>
          <a:ext cx="889000" cy="44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30102</xdr:rowOff>
    </xdr:from>
    <xdr:to>
      <xdr:col>76</xdr:col>
      <xdr:colOff>114300</xdr:colOff>
      <xdr:row>96</xdr:row>
      <xdr:rowOff>80297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489302"/>
          <a:ext cx="889000" cy="5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30102</xdr:rowOff>
    </xdr:from>
    <xdr:to>
      <xdr:col>71</xdr:col>
      <xdr:colOff>177800</xdr:colOff>
      <xdr:row>98</xdr:row>
      <xdr:rowOff>131894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489302"/>
          <a:ext cx="889000" cy="4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51932</xdr:rowOff>
    </xdr:from>
    <xdr:to>
      <xdr:col>85</xdr:col>
      <xdr:colOff>177800</xdr:colOff>
      <xdr:row>98</xdr:row>
      <xdr:rowOff>153532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138309</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6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136024</xdr:rowOff>
    </xdr:from>
    <xdr:to>
      <xdr:col>81</xdr:col>
      <xdr:colOff>101600</xdr:colOff>
      <xdr:row>99</xdr:row>
      <xdr:rowOff>66174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57301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3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29497</xdr:rowOff>
    </xdr:from>
    <xdr:to>
      <xdr:col>76</xdr:col>
      <xdr:colOff>165100</xdr:colOff>
      <xdr:row>96</xdr:row>
      <xdr:rowOff>131097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147624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150752</xdr:rowOff>
    </xdr:from>
    <xdr:to>
      <xdr:col>72</xdr:col>
      <xdr:colOff>38100</xdr:colOff>
      <xdr:row>96</xdr:row>
      <xdr:rowOff>80902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4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97429</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2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81094</xdr:rowOff>
    </xdr:from>
    <xdr:to>
      <xdr:col>67</xdr:col>
      <xdr:colOff>101600</xdr:colOff>
      <xdr:row>99</xdr:row>
      <xdr:rowOff>11244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2371</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38735</xdr:rowOff>
    </xdr:from>
    <xdr:to>
      <xdr:col>116</xdr:col>
      <xdr:colOff>63500</xdr:colOff>
      <xdr:row>38</xdr:row>
      <xdr:rowOff>126556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553835"/>
          <a:ext cx="8382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38735</xdr:rowOff>
    </xdr:from>
    <xdr:to>
      <xdr:col>111</xdr:col>
      <xdr:colOff>177800</xdr:colOff>
      <xdr:row>38</xdr:row>
      <xdr:rowOff>122555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55383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122555</xdr:rowOff>
    </xdr:from>
    <xdr:to>
      <xdr:col>107</xdr:col>
      <xdr:colOff>50800</xdr:colOff>
      <xdr:row>38</xdr:row>
      <xdr:rowOff>128460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63765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121603</xdr:rowOff>
    </xdr:from>
    <xdr:to>
      <xdr:col>102</xdr:col>
      <xdr:colOff>114300</xdr:colOff>
      <xdr:row>38</xdr:row>
      <xdr:rowOff>128460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3670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75756</xdr:rowOff>
    </xdr:from>
    <xdr:to>
      <xdr:col>116</xdr:col>
      <xdr:colOff>114300</xdr:colOff>
      <xdr:row>39</xdr:row>
      <xdr:rowOff>5906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162133</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0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159385</xdr:rowOff>
    </xdr:from>
    <xdr:to>
      <xdr:col>112</xdr:col>
      <xdr:colOff>38100</xdr:colOff>
      <xdr:row>38</xdr:row>
      <xdr:rowOff>89535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80662</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71755</xdr:rowOff>
    </xdr:from>
    <xdr:to>
      <xdr:col>107</xdr:col>
      <xdr:colOff>101600</xdr:colOff>
      <xdr:row>39</xdr:row>
      <xdr:rowOff>1905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77660</xdr:rowOff>
    </xdr:from>
    <xdr:to>
      <xdr:col>102</xdr:col>
      <xdr:colOff>165100</xdr:colOff>
      <xdr:row>39</xdr:row>
      <xdr:rowOff>7810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170387</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85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70803</xdr:rowOff>
    </xdr:from>
    <xdr:to>
      <xdr:col>98</xdr:col>
      <xdr:colOff>38100</xdr:colOff>
      <xdr:row>39</xdr:row>
      <xdr:rowOff>953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163530</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144196</xdr:rowOff>
    </xdr:from>
    <xdr:to>
      <xdr:col>116</xdr:col>
      <xdr:colOff>63500</xdr:colOff>
      <xdr:row>58</xdr:row>
      <xdr:rowOff>144215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88296"/>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121355</xdr:rowOff>
    </xdr:from>
    <xdr:to>
      <xdr:col>111</xdr:col>
      <xdr:colOff>177800</xdr:colOff>
      <xdr:row>58</xdr:row>
      <xdr:rowOff>144196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65455"/>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112802</xdr:rowOff>
    </xdr:from>
    <xdr:to>
      <xdr:col>107</xdr:col>
      <xdr:colOff>50800</xdr:colOff>
      <xdr:row>58</xdr:row>
      <xdr:rowOff>121355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56902"/>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112802</xdr:rowOff>
    </xdr:from>
    <xdr:to>
      <xdr:col>102</xdr:col>
      <xdr:colOff>114300</xdr:colOff>
      <xdr:row>58</xdr:row>
      <xdr:rowOff>119373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056902"/>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93415</xdr:rowOff>
    </xdr:from>
    <xdr:to>
      <xdr:col>116</xdr:col>
      <xdr:colOff>114300</xdr:colOff>
      <xdr:row>59</xdr:row>
      <xdr:rowOff>23565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93396</xdr:rowOff>
    </xdr:from>
    <xdr:to>
      <xdr:col>112</xdr:col>
      <xdr:colOff>38100</xdr:colOff>
      <xdr:row>59</xdr:row>
      <xdr:rowOff>23546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14673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70555</xdr:rowOff>
    </xdr:from>
    <xdr:to>
      <xdr:col>107</xdr:col>
      <xdr:colOff>101600</xdr:colOff>
      <xdr:row>59</xdr:row>
      <xdr:rowOff>705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163282</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62002</xdr:rowOff>
    </xdr:from>
    <xdr:to>
      <xdr:col>102</xdr:col>
      <xdr:colOff>165100</xdr:colOff>
      <xdr:row>58</xdr:row>
      <xdr:rowOff>163602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154729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68573</xdr:rowOff>
    </xdr:from>
    <xdr:to>
      <xdr:col>98</xdr:col>
      <xdr:colOff>38100</xdr:colOff>
      <xdr:row>58</xdr:row>
      <xdr:rowOff>170173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161300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56070</xdr:rowOff>
    </xdr:from>
    <xdr:to>
      <xdr:col>116</xdr:col>
      <xdr:colOff>63500</xdr:colOff>
      <xdr:row>75</xdr:row>
      <xdr:rowOff>86779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914820"/>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56070</xdr:rowOff>
    </xdr:from>
    <xdr:to>
      <xdr:col>111</xdr:col>
      <xdr:colOff>177800</xdr:colOff>
      <xdr:row>75</xdr:row>
      <xdr:rowOff>90132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1482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147168</xdr:rowOff>
    </xdr:from>
    <xdr:to>
      <xdr:col>107</xdr:col>
      <xdr:colOff>50800</xdr:colOff>
      <xdr:row>75</xdr:row>
      <xdr:rowOff>90132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834468"/>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147168</xdr:rowOff>
    </xdr:from>
    <xdr:to>
      <xdr:col>102</xdr:col>
      <xdr:colOff>114300</xdr:colOff>
      <xdr:row>75</xdr:row>
      <xdr:rowOff>95352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83446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35979</xdr:rowOff>
    </xdr:from>
    <xdr:to>
      <xdr:col>116</xdr:col>
      <xdr:colOff>114300</xdr:colOff>
      <xdr:row>75</xdr:row>
      <xdr:rowOff>137579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14406</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5270</xdr:rowOff>
    </xdr:from>
    <xdr:to>
      <xdr:col>112</xdr:col>
      <xdr:colOff>38100</xdr:colOff>
      <xdr:row>75</xdr:row>
      <xdr:rowOff>106870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123397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39332</xdr:rowOff>
    </xdr:from>
    <xdr:to>
      <xdr:col>107</xdr:col>
      <xdr:colOff>101600</xdr:colOff>
      <xdr:row>75</xdr:row>
      <xdr:rowOff>140932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157459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96368</xdr:rowOff>
    </xdr:from>
    <xdr:to>
      <xdr:col>102</xdr:col>
      <xdr:colOff>165100</xdr:colOff>
      <xdr:row>75</xdr:row>
      <xdr:rowOff>26518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7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43045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5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44552</xdr:rowOff>
    </xdr:from>
    <xdr:to>
      <xdr:col>98</xdr:col>
      <xdr:colOff>38100</xdr:colOff>
      <xdr:row>75</xdr:row>
      <xdr:rowOff>146152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162679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人件費は、人口当たりの職員数が類似団体内平均よりも多いことから、住民一人当たり７</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２</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９２３</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円で類似団体内では高い水準となっているが、全国平均や県内平均と比較すると低い水準にある。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普通建設事業費は、住民一人当たり</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１０５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９５７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円となっており、類似団体内平均を上回った。これは、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新学校給食センターの完成や</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、新ごみ処理施設整備</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新たな中学校整備など</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の事業進捗によるものである。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公債費は、住民一人当たり５</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４</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０４９</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円となっており、類似団体内平均や全国平均、県内平均を上回った。令和３年度に策定した福井市財政計画に基づき交付税措置のない市債の新規借入額を抑制</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、将来的な公債費の抑制に努めている。</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255,949
250,764
536.37
135,786,456
132,826,885
2,191,295
64,147,138
135,579,051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49022</xdr:rowOff>
    </xdr:from>
    <xdr:to>
      <xdr:col>24</xdr:col>
      <xdr:colOff>63500</xdr:colOff>
      <xdr:row>32</xdr:row>
      <xdr:rowOff>53594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54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53594</xdr:rowOff>
    </xdr:from>
    <xdr:to>
      <xdr:col>19</xdr:col>
      <xdr:colOff>177800</xdr:colOff>
      <xdr:row>32</xdr:row>
      <xdr:rowOff>87122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999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87122</xdr:rowOff>
    </xdr:from>
    <xdr:to>
      <xdr:col>15</xdr:col>
      <xdr:colOff>50800</xdr:colOff>
      <xdr:row>32</xdr:row>
      <xdr:rowOff>112268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35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79502</xdr:rowOff>
    </xdr:from>
    <xdr:to>
      <xdr:col>10</xdr:col>
      <xdr:colOff>114300</xdr:colOff>
      <xdr:row>32</xdr:row>
      <xdr:rowOff>112268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6590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169672</xdr:rowOff>
    </xdr:from>
    <xdr:to>
      <xdr:col>24</xdr:col>
      <xdr:colOff>114300</xdr:colOff>
      <xdr:row>32</xdr:row>
      <xdr:rowOff>99822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21099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2794</xdr:rowOff>
    </xdr:from>
    <xdr:to>
      <xdr:col>20</xdr:col>
      <xdr:colOff>38100</xdr:colOff>
      <xdr:row>32</xdr:row>
      <xdr:rowOff>104394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120921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36322</xdr:rowOff>
    </xdr:from>
    <xdr:to>
      <xdr:col>15</xdr:col>
      <xdr:colOff>101600</xdr:colOff>
      <xdr:row>32</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154449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61468</xdr:rowOff>
    </xdr:from>
    <xdr:to>
      <xdr:col>10</xdr:col>
      <xdr:colOff>165100</xdr:colOff>
      <xdr:row>32</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8145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28702</xdr:rowOff>
    </xdr:from>
    <xdr:to>
      <xdr:col>6</xdr:col>
      <xdr:colOff>38100</xdr:colOff>
      <xdr:row>32</xdr:row>
      <xdr:rowOff>130302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146829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110833</xdr:rowOff>
    </xdr:from>
    <xdr:to>
      <xdr:col>24</xdr:col>
      <xdr:colOff>63500</xdr:colOff>
      <xdr:row>58</xdr:row>
      <xdr:rowOff>155753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4933"/>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28651</xdr:rowOff>
    </xdr:from>
    <xdr:to>
      <xdr:col>19</xdr:col>
      <xdr:colOff>177800</xdr:colOff>
      <xdr:row>58</xdr:row>
      <xdr:rowOff>155753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72751"/>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87744</xdr:rowOff>
    </xdr:from>
    <xdr:to>
      <xdr:col>15</xdr:col>
      <xdr:colOff>50800</xdr:colOff>
      <xdr:row>58</xdr:row>
      <xdr:rowOff>28651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60244"/>
          <a:ext cx="889000" cy="13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87744</xdr:rowOff>
    </xdr:from>
    <xdr:to>
      <xdr:col>10</xdr:col>
      <xdr:colOff>114300</xdr:colOff>
      <xdr:row>58</xdr:row>
      <xdr:rowOff>166739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60244"/>
          <a:ext cx="889000" cy="145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60033</xdr:rowOff>
    </xdr:from>
    <xdr:to>
      <xdr:col>24</xdr:col>
      <xdr:colOff>114300</xdr:colOff>
      <xdr:row>58</xdr:row>
      <xdr:rowOff>161633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38460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104953</xdr:rowOff>
    </xdr:from>
    <xdr:to>
      <xdr:col>20</xdr:col>
      <xdr:colOff>38100</xdr:colOff>
      <xdr:row>59</xdr:row>
      <xdr:rowOff>35103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26230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149301</xdr:rowOff>
    </xdr:from>
    <xdr:to>
      <xdr:col>15</xdr:col>
      <xdr:colOff>101600</xdr:colOff>
      <xdr:row>58</xdr:row>
      <xdr:rowOff>79451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70578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36944</xdr:rowOff>
    </xdr:from>
    <xdr:to>
      <xdr:col>10</xdr:col>
      <xdr:colOff>165100</xdr:colOff>
      <xdr:row>50</xdr:row>
      <xdr:rowOff>138544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155071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8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115939</xdr:rowOff>
    </xdr:from>
    <xdr:to>
      <xdr:col>6</xdr:col>
      <xdr:colOff>38100</xdr:colOff>
      <xdr:row>59</xdr:row>
      <xdr:rowOff>46089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37216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5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66722</xdr:rowOff>
    </xdr:from>
    <xdr:to>
      <xdr:col>24</xdr:col>
      <xdr:colOff>63500</xdr:colOff>
      <xdr:row>77</xdr:row>
      <xdr:rowOff>4059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96922"/>
          <a:ext cx="838200" cy="10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76571</xdr:rowOff>
    </xdr:from>
    <xdr:to>
      <xdr:col>19</xdr:col>
      <xdr:colOff>177800</xdr:colOff>
      <xdr:row>77</xdr:row>
      <xdr:rowOff>4059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06771"/>
          <a:ext cx="889000" cy="9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76571</xdr:rowOff>
    </xdr:from>
    <xdr:to>
      <xdr:col>15</xdr:col>
      <xdr:colOff>50800</xdr:colOff>
      <xdr:row>77</xdr:row>
      <xdr:rowOff>127950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06771"/>
          <a:ext cx="889000" cy="2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127950</xdr:rowOff>
    </xdr:from>
    <xdr:to>
      <xdr:col>10</xdr:col>
      <xdr:colOff>114300</xdr:colOff>
      <xdr:row>78</xdr:row>
      <xdr:rowOff>28262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29600"/>
          <a:ext cx="889000" cy="7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15922</xdr:rowOff>
    </xdr:from>
    <xdr:to>
      <xdr:col>24</xdr:col>
      <xdr:colOff>114300</xdr:colOff>
      <xdr:row>76</xdr:row>
      <xdr:rowOff>117522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165799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2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124709</xdr:rowOff>
    </xdr:from>
    <xdr:to>
      <xdr:col>20</xdr:col>
      <xdr:colOff>38100</xdr:colOff>
      <xdr:row>77</xdr:row>
      <xdr:rowOff>54859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45986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25771</xdr:rowOff>
    </xdr:from>
    <xdr:to>
      <xdr:col>15</xdr:col>
      <xdr:colOff>101600</xdr:colOff>
      <xdr:row>76</xdr:row>
      <xdr:rowOff>127371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118498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4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77150</xdr:rowOff>
    </xdr:from>
    <xdr:to>
      <xdr:col>10</xdr:col>
      <xdr:colOff>165100</xdr:colOff>
      <xdr:row>78</xdr:row>
      <xdr:rowOff>7300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169877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148912</xdr:rowOff>
    </xdr:from>
    <xdr:to>
      <xdr:col>6</xdr:col>
      <xdr:colOff>38100</xdr:colOff>
      <xdr:row>78</xdr:row>
      <xdr:rowOff>79062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70189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4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60204</xdr:rowOff>
    </xdr:from>
    <xdr:to>
      <xdr:col>24</xdr:col>
      <xdr:colOff>63500</xdr:colOff>
      <xdr:row>97</xdr:row>
      <xdr:rowOff>100895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90854"/>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60204</xdr:rowOff>
    </xdr:from>
    <xdr:to>
      <xdr:col>19</xdr:col>
      <xdr:colOff>177800</xdr:colOff>
      <xdr:row>97</xdr:row>
      <xdr:rowOff>145738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0854"/>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145738</xdr:rowOff>
    </xdr:from>
    <xdr:to>
      <xdr:col>15</xdr:col>
      <xdr:colOff>50800</xdr:colOff>
      <xdr:row>98</xdr:row>
      <xdr:rowOff>151949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76388"/>
          <a:ext cx="889000" cy="17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151949</xdr:rowOff>
    </xdr:from>
    <xdr:to>
      <xdr:col>10</xdr:col>
      <xdr:colOff>114300</xdr:colOff>
      <xdr:row>98</xdr:row>
      <xdr:rowOff>164409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54049"/>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50095</xdr:rowOff>
    </xdr:from>
    <xdr:to>
      <xdr:col>24</xdr:col>
      <xdr:colOff>114300</xdr:colOff>
      <xdr:row>97</xdr:row>
      <xdr:rowOff>151695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136472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9404</xdr:rowOff>
    </xdr:from>
    <xdr:to>
      <xdr:col>20</xdr:col>
      <xdr:colOff>38100</xdr:colOff>
      <xdr:row>97</xdr:row>
      <xdr:rowOff>111004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102131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94938</xdr:rowOff>
    </xdr:from>
    <xdr:to>
      <xdr:col>15</xdr:col>
      <xdr:colOff>101600</xdr:colOff>
      <xdr:row>98</xdr:row>
      <xdr:rowOff>25088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101149</xdr:rowOff>
    </xdr:from>
    <xdr:to>
      <xdr:col>10</xdr:col>
      <xdr:colOff>165100</xdr:colOff>
      <xdr:row>99</xdr:row>
      <xdr:rowOff>31299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22426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113609</xdr:rowOff>
    </xdr:from>
    <xdr:to>
      <xdr:col>6</xdr:col>
      <xdr:colOff>38100</xdr:colOff>
      <xdr:row>99</xdr:row>
      <xdr:rowOff>43759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34886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145796</xdr:rowOff>
    </xdr:from>
    <xdr:to>
      <xdr:col>55</xdr:col>
      <xdr:colOff>0</xdr:colOff>
      <xdr:row>37</xdr:row>
      <xdr:rowOff>35687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17996"/>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26924</xdr:rowOff>
    </xdr:from>
    <xdr:to>
      <xdr:col>50</xdr:col>
      <xdr:colOff>114300</xdr:colOff>
      <xdr:row>36</xdr:row>
      <xdr:rowOff>145796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027674"/>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26924</xdr:rowOff>
    </xdr:from>
    <xdr:to>
      <xdr:col>45</xdr:col>
      <xdr:colOff>177800</xdr:colOff>
      <xdr:row>35</xdr:row>
      <xdr:rowOff>139319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027674"/>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127127</xdr:rowOff>
    </xdr:from>
    <xdr:to>
      <xdr:col>41</xdr:col>
      <xdr:colOff>50800</xdr:colOff>
      <xdr:row>35</xdr:row>
      <xdr:rowOff>139319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2787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156337</xdr:rowOff>
    </xdr:from>
    <xdr:to>
      <xdr:col>55</xdr:col>
      <xdr:colOff>50800</xdr:colOff>
      <xdr:row>37</xdr:row>
      <xdr:rowOff>86487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7764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79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94996</xdr:rowOff>
    </xdr:from>
    <xdr:to>
      <xdr:col>50</xdr:col>
      <xdr:colOff>165100</xdr:colOff>
      <xdr:row>37</xdr:row>
      <xdr:rowOff>25146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41673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4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147574</xdr:rowOff>
    </xdr:from>
    <xdr:to>
      <xdr:col>46</xdr:col>
      <xdr:colOff>38100</xdr:colOff>
      <xdr:row>35</xdr:row>
      <xdr:rowOff>77724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94251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88519</xdr:rowOff>
    </xdr:from>
    <xdr:to>
      <xdr:col>41</xdr:col>
      <xdr:colOff>101600</xdr:colOff>
      <xdr:row>36</xdr:row>
      <xdr:rowOff>18669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35196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76327</xdr:rowOff>
    </xdr:from>
    <xdr:to>
      <xdr:col>36</xdr:col>
      <xdr:colOff>165100</xdr:colOff>
      <xdr:row>36</xdr:row>
      <xdr:rowOff>6477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23004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2997</xdr:rowOff>
    </xdr:from>
    <xdr:to>
      <xdr:col>55</xdr:col>
      <xdr:colOff>0</xdr:colOff>
      <xdr:row>53</xdr:row>
      <xdr:rowOff>59157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089847"/>
          <a:ext cx="8382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2997</xdr:rowOff>
    </xdr:from>
    <xdr:to>
      <xdr:col>50</xdr:col>
      <xdr:colOff>114300</xdr:colOff>
      <xdr:row>53</xdr:row>
      <xdr:rowOff>10237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089847"/>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10237</xdr:rowOff>
    </xdr:from>
    <xdr:to>
      <xdr:col>45</xdr:col>
      <xdr:colOff>177800</xdr:colOff>
      <xdr:row>53</xdr:row>
      <xdr:rowOff>74930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097087"/>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74930</xdr:rowOff>
    </xdr:from>
    <xdr:to>
      <xdr:col>41</xdr:col>
      <xdr:colOff>50800</xdr:colOff>
      <xdr:row>53</xdr:row>
      <xdr:rowOff>159741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161780"/>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8357</xdr:rowOff>
    </xdr:from>
    <xdr:to>
      <xdr:col>55</xdr:col>
      <xdr:colOff>50800</xdr:colOff>
      <xdr:row>53</xdr:row>
      <xdr:rowOff>109957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0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31234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4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123647</xdr:rowOff>
    </xdr:from>
    <xdr:to>
      <xdr:col>50</xdr:col>
      <xdr:colOff>165100</xdr:colOff>
      <xdr:row>53</xdr:row>
      <xdr:rowOff>53797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0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70324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8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130887</xdr:rowOff>
    </xdr:from>
    <xdr:to>
      <xdr:col>46</xdr:col>
      <xdr:colOff>38100</xdr:colOff>
      <xdr:row>53</xdr:row>
      <xdr:rowOff>61037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0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77564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8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24130</xdr:rowOff>
    </xdr:from>
    <xdr:to>
      <xdr:col>41</xdr:col>
      <xdr:colOff>101600</xdr:colOff>
      <xdr:row>53</xdr:row>
      <xdr:rowOff>125730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142257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108941</xdr:rowOff>
    </xdr:from>
    <xdr:to>
      <xdr:col>36</xdr:col>
      <xdr:colOff>165100</xdr:colOff>
      <xdr:row>54</xdr:row>
      <xdr:rowOff>39091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55618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7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93556</xdr:rowOff>
    </xdr:from>
    <xdr:to>
      <xdr:col>55</xdr:col>
      <xdr:colOff>0</xdr:colOff>
      <xdr:row>78</xdr:row>
      <xdr:rowOff>112072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66656"/>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71005</xdr:rowOff>
    </xdr:from>
    <xdr:to>
      <xdr:col>50</xdr:col>
      <xdr:colOff>114300</xdr:colOff>
      <xdr:row>78</xdr:row>
      <xdr:rowOff>93556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4105"/>
          <a:ext cx="8890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14199</xdr:rowOff>
    </xdr:from>
    <xdr:to>
      <xdr:col>45</xdr:col>
      <xdr:colOff>177800</xdr:colOff>
      <xdr:row>78</xdr:row>
      <xdr:rowOff>71005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87299"/>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14199</xdr:rowOff>
    </xdr:from>
    <xdr:to>
      <xdr:col>41</xdr:col>
      <xdr:colOff>50800</xdr:colOff>
      <xdr:row>78</xdr:row>
      <xdr:rowOff>123192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7299"/>
          <a:ext cx="8890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61272</xdr:rowOff>
    </xdr:from>
    <xdr:to>
      <xdr:col>55</xdr:col>
      <xdr:colOff>50800</xdr:colOff>
      <xdr:row>78</xdr:row>
      <xdr:rowOff>162872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39699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42756</xdr:rowOff>
    </xdr:from>
    <xdr:to>
      <xdr:col>50</xdr:col>
      <xdr:colOff>165100</xdr:colOff>
      <xdr:row>78</xdr:row>
      <xdr:rowOff>144356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135483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20205</xdr:rowOff>
    </xdr:from>
    <xdr:to>
      <xdr:col>46</xdr:col>
      <xdr:colOff>38100</xdr:colOff>
      <xdr:row>78</xdr:row>
      <xdr:rowOff>121805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112932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134849</xdr:rowOff>
    </xdr:from>
    <xdr:to>
      <xdr:col>41</xdr:col>
      <xdr:colOff>101600</xdr:colOff>
      <xdr:row>78</xdr:row>
      <xdr:rowOff>64999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56126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72392</xdr:rowOff>
    </xdr:from>
    <xdr:to>
      <xdr:col>36</xdr:col>
      <xdr:colOff>165100</xdr:colOff>
      <xdr:row>79</xdr:row>
      <xdr:rowOff>2542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165119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67371</xdr:rowOff>
    </xdr:from>
    <xdr:to>
      <xdr:col>55</xdr:col>
      <xdr:colOff>0</xdr:colOff>
      <xdr:row>90</xdr:row>
      <xdr:rowOff>150513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497871"/>
          <a:ext cx="8382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150513</xdr:rowOff>
    </xdr:from>
    <xdr:to>
      <xdr:col>50</xdr:col>
      <xdr:colOff>114300</xdr:colOff>
      <xdr:row>93</xdr:row>
      <xdr:rowOff>15822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581013"/>
          <a:ext cx="889000" cy="37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3158</xdr:rowOff>
    </xdr:from>
    <xdr:to>
      <xdr:col>45</xdr:col>
      <xdr:colOff>177800</xdr:colOff>
      <xdr:row>93</xdr:row>
      <xdr:rowOff>15822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776558"/>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3158</xdr:rowOff>
    </xdr:from>
    <xdr:to>
      <xdr:col>41</xdr:col>
      <xdr:colOff>50800</xdr:colOff>
      <xdr:row>96</xdr:row>
      <xdr:rowOff>1969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776558"/>
          <a:ext cx="889000" cy="68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16571</xdr:rowOff>
    </xdr:from>
    <xdr:to>
      <xdr:col>55</xdr:col>
      <xdr:colOff>50800</xdr:colOff>
      <xdr:row>90</xdr:row>
      <xdr:rowOff>118171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4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141048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4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99713</xdr:rowOff>
    </xdr:from>
    <xdr:to>
      <xdr:col>50</xdr:col>
      <xdr:colOff>165100</xdr:colOff>
      <xdr:row>91</xdr:row>
      <xdr:rowOff>29863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5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46390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3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136472</xdr:rowOff>
    </xdr:from>
    <xdr:to>
      <xdr:col>46</xdr:col>
      <xdr:colOff>38100</xdr:colOff>
      <xdr:row>93</xdr:row>
      <xdr:rowOff>66622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83149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6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123808</xdr:rowOff>
    </xdr:from>
    <xdr:to>
      <xdr:col>41</xdr:col>
      <xdr:colOff>101600</xdr:colOff>
      <xdr:row>92</xdr:row>
      <xdr:rowOff>53958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7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70485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5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122619</xdr:rowOff>
    </xdr:from>
    <xdr:to>
      <xdr:col>36</xdr:col>
      <xdr:colOff>165100</xdr:colOff>
      <xdr:row>96</xdr:row>
      <xdr:rowOff>52769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43896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130229</xdr:rowOff>
    </xdr:from>
    <xdr:to>
      <xdr:col>85</xdr:col>
      <xdr:colOff>127000</xdr:colOff>
      <xdr:row>37</xdr:row>
      <xdr:rowOff>23876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02429"/>
          <a:ext cx="838200" cy="6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2105</xdr:rowOff>
    </xdr:from>
    <xdr:to>
      <xdr:col>81</xdr:col>
      <xdr:colOff>50800</xdr:colOff>
      <xdr:row>37</xdr:row>
      <xdr:rowOff>23876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45755"/>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158423</xdr:rowOff>
    </xdr:from>
    <xdr:to>
      <xdr:col>76</xdr:col>
      <xdr:colOff>114300</xdr:colOff>
      <xdr:row>37</xdr:row>
      <xdr:rowOff>2105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30623"/>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158423</xdr:rowOff>
    </xdr:from>
    <xdr:to>
      <xdr:col>71</xdr:col>
      <xdr:colOff>177800</xdr:colOff>
      <xdr:row>37</xdr:row>
      <xdr:rowOff>81897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30623"/>
          <a:ext cx="889000" cy="9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79429</xdr:rowOff>
    </xdr:from>
    <xdr:to>
      <xdr:col>85</xdr:col>
      <xdr:colOff>177800</xdr:colOff>
      <xdr:row>37</xdr:row>
      <xdr:rowOff>9579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102306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144526</xdr:rowOff>
    </xdr:from>
    <xdr:to>
      <xdr:col>81</xdr:col>
      <xdr:colOff>101600</xdr:colOff>
      <xdr:row>37</xdr:row>
      <xdr:rowOff>74676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91203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122755</xdr:rowOff>
    </xdr:from>
    <xdr:to>
      <xdr:col>76</xdr:col>
      <xdr:colOff>165100</xdr:colOff>
      <xdr:row>37</xdr:row>
      <xdr:rowOff>52905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69432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107623</xdr:rowOff>
    </xdr:from>
    <xdr:to>
      <xdr:col>72</xdr:col>
      <xdr:colOff>38100</xdr:colOff>
      <xdr:row>37</xdr:row>
      <xdr:rowOff>37773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54300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31097</xdr:rowOff>
    </xdr:from>
    <xdr:to>
      <xdr:col>67</xdr:col>
      <xdr:colOff>101600</xdr:colOff>
      <xdr:row>37</xdr:row>
      <xdr:rowOff>132697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149224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170355</xdr:rowOff>
    </xdr:from>
    <xdr:to>
      <xdr:col>85</xdr:col>
      <xdr:colOff>127000</xdr:colOff>
      <xdr:row>55</xdr:row>
      <xdr:rowOff>99147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8914305"/>
          <a:ext cx="838200" cy="6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99147</xdr:rowOff>
    </xdr:from>
    <xdr:to>
      <xdr:col>81</xdr:col>
      <xdr:colOff>50800</xdr:colOff>
      <xdr:row>56</xdr:row>
      <xdr:rowOff>94597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28897"/>
          <a:ext cx="8890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35390</xdr:rowOff>
    </xdr:from>
    <xdr:to>
      <xdr:col>76</xdr:col>
      <xdr:colOff>114300</xdr:colOff>
      <xdr:row>56</xdr:row>
      <xdr:rowOff>94597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36590"/>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35390</xdr:rowOff>
    </xdr:from>
    <xdr:to>
      <xdr:col>71</xdr:col>
      <xdr:colOff>177800</xdr:colOff>
      <xdr:row>56</xdr:row>
      <xdr:rowOff>159634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36590"/>
          <a:ext cx="889000" cy="1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119555</xdr:rowOff>
    </xdr:from>
    <xdr:to>
      <xdr:col>85</xdr:col>
      <xdr:colOff>177800</xdr:colOff>
      <xdr:row>52</xdr:row>
      <xdr:rowOff>49705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8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142432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7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48347</xdr:rowOff>
    </xdr:from>
    <xdr:to>
      <xdr:col>81</xdr:col>
      <xdr:colOff>101600</xdr:colOff>
      <xdr:row>55</xdr:row>
      <xdr:rowOff>149947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141074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43797</xdr:rowOff>
    </xdr:from>
    <xdr:to>
      <xdr:col>76</xdr:col>
      <xdr:colOff>165100</xdr:colOff>
      <xdr:row>56</xdr:row>
      <xdr:rowOff>145397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136524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156040</xdr:rowOff>
    </xdr:from>
    <xdr:to>
      <xdr:col>72</xdr:col>
      <xdr:colOff>38100</xdr:colOff>
      <xdr:row>56</xdr:row>
      <xdr:rowOff>86190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108834</xdr:rowOff>
    </xdr:from>
    <xdr:to>
      <xdr:col>67</xdr:col>
      <xdr:colOff>101600</xdr:colOff>
      <xdr:row>57</xdr:row>
      <xdr:rowOff>38984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30111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71729</xdr:rowOff>
    </xdr:from>
    <xdr:to>
      <xdr:col>85</xdr:col>
      <xdr:colOff>127000</xdr:colOff>
      <xdr:row>78</xdr:row>
      <xdr:rowOff>73558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4482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71729</xdr:rowOff>
    </xdr:from>
    <xdr:to>
      <xdr:col>81</xdr:col>
      <xdr:colOff>50800</xdr:colOff>
      <xdr:row>78</xdr:row>
      <xdr:rowOff>98628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44829"/>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98628</xdr:rowOff>
    </xdr:from>
    <xdr:to>
      <xdr:col>76</xdr:col>
      <xdr:colOff>114300</xdr:colOff>
      <xdr:row>79</xdr:row>
      <xdr:rowOff>23343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71728"/>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23343</xdr:rowOff>
    </xdr:from>
    <xdr:to>
      <xdr:col>71</xdr:col>
      <xdr:colOff>177800</xdr:colOff>
      <xdr:row>79</xdr:row>
      <xdr:rowOff>29514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67893"/>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22758</xdr:rowOff>
    </xdr:from>
    <xdr:to>
      <xdr:col>85</xdr:col>
      <xdr:colOff>177800</xdr:colOff>
      <xdr:row>78</xdr:row>
      <xdr:rowOff>124358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45635</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20929</xdr:rowOff>
    </xdr:from>
    <xdr:to>
      <xdr:col>81</xdr:col>
      <xdr:colOff>101600</xdr:colOff>
      <xdr:row>78</xdr:row>
      <xdr:rowOff>122529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139056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16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47828</xdr:rowOff>
    </xdr:from>
    <xdr:to>
      <xdr:col>76</xdr:col>
      <xdr:colOff>165100</xdr:colOff>
      <xdr:row>78</xdr:row>
      <xdr:rowOff>149428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165955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143993</xdr:rowOff>
    </xdr:from>
    <xdr:to>
      <xdr:col>72</xdr:col>
      <xdr:colOff>38100</xdr:colOff>
      <xdr:row>79</xdr:row>
      <xdr:rowOff>74143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65270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09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150164</xdr:rowOff>
    </xdr:from>
    <xdr:to>
      <xdr:col>67</xdr:col>
      <xdr:colOff>101600</xdr:colOff>
      <xdr:row>79</xdr:row>
      <xdr:rowOff>80314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71441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1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141815</xdr:rowOff>
    </xdr:from>
    <xdr:to>
      <xdr:col>85</xdr:col>
      <xdr:colOff>127000</xdr:colOff>
      <xdr:row>92</xdr:row>
      <xdr:rowOff>81150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743765"/>
          <a:ext cx="838200" cy="1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141815</xdr:rowOff>
    </xdr:from>
    <xdr:to>
      <xdr:col>81</xdr:col>
      <xdr:colOff>50800</xdr:colOff>
      <xdr:row>92</xdr:row>
      <xdr:rowOff>149873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743765"/>
          <a:ext cx="8890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107981</xdr:rowOff>
    </xdr:from>
    <xdr:to>
      <xdr:col>76</xdr:col>
      <xdr:colOff>114300</xdr:colOff>
      <xdr:row>92</xdr:row>
      <xdr:rowOff>149873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538481"/>
          <a:ext cx="889000" cy="3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107981</xdr:rowOff>
    </xdr:from>
    <xdr:to>
      <xdr:col>71</xdr:col>
      <xdr:colOff>177800</xdr:colOff>
      <xdr:row>93</xdr:row>
      <xdr:rowOff>2254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538481"/>
          <a:ext cx="889000" cy="4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30350</xdr:rowOff>
    </xdr:from>
    <xdr:to>
      <xdr:col>85</xdr:col>
      <xdr:colOff>177800</xdr:colOff>
      <xdr:row>92</xdr:row>
      <xdr:rowOff>131950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8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53227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65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91015</xdr:rowOff>
    </xdr:from>
    <xdr:to>
      <xdr:col>81</xdr:col>
      <xdr:colOff>101600</xdr:colOff>
      <xdr:row>92</xdr:row>
      <xdr:rowOff>21165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6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37692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4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99073</xdr:rowOff>
    </xdr:from>
    <xdr:to>
      <xdr:col>76</xdr:col>
      <xdr:colOff>165100</xdr:colOff>
      <xdr:row>93</xdr:row>
      <xdr:rowOff>29223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8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45750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6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57181</xdr:rowOff>
    </xdr:from>
    <xdr:to>
      <xdr:col>72</xdr:col>
      <xdr:colOff>38100</xdr:colOff>
      <xdr:row>90</xdr:row>
      <xdr:rowOff>158781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4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3858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2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122904</xdr:rowOff>
    </xdr:from>
    <xdr:to>
      <xdr:col>67</xdr:col>
      <xdr:colOff>101600</xdr:colOff>
      <xdr:row>93</xdr:row>
      <xdr:rowOff>53054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8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69581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43688</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総務費は、住民一人当たり</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８</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２７３</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円と対前年度比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１０</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２</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となっているが、これは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退職手当積立基金の新設</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減債基金積立金</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が主な要因である。</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民生費は、住民一人当たり１９５，４８１円と対前年度比　６．５％の増となっているが、これは低所得世帯への給付金や障がい福祉サービス費の増が主な要因である。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衛生費は、住民一人当たり</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０３７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円と対前年度比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．７％の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減</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となっているが、これは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新型コロナウイルス感染症の５類移行に伴う事業費の減</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が主な要因である。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土木費は、住民一人当たり</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８３</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１６４</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円と対前年度比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４</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６</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％の増となっているが、これは市街地再開発事業の進捗に伴う補助金支出や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東安居団地整備事業の進捗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による増が主な要因である。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教育費は、住民一人当たり</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７１</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１５９</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円と対前年度比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６０</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．７％の増となっているが、これは新</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学校給食センターや新市立図書館の完成による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増が主な要因である。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年度については、３年度に策定した福井市財政計画に基づき財政調整基金に約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億円を積立てた結果、実質単年度収支の標準財政規模比は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し、財政調整基金残高は増加した。</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今後も、福井市財政計画の目標である収支均衡した財政構造の継続を図っていく。</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すべての会計について赤字は生じていない。</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今後も、令和３年度に策定した福井市財政計画に基づき、収支均衡した財政構造の継続を図っていく。</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過年度の繰上償還によ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る令和５年度の</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元利償還金の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により実質公債費比率の分子は対前年度比で約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６</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億円、</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１０</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ポイント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した。</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令和３年度に策定した福井市財政計画に基づき交付税措置のない市債の新規借入額を抑制</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する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など、将来的な元利償還金の抑制に努めている。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満期一括償還地方債は利用していない。</a:t>
          </a:r>
          <a:endParaRPr lang="ja-JP" altLang="ja-JP" sz="105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一般会計等に係る地方債の現在高</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や債務負担行為に基づく支出予定額</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については、大型公共事業の完成に伴い、前年度に比べ</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公営企業債等繰入見込額についても、公営企業会計における繰出対象企業債残高の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に</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伴い、増加</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充当可能基金については、令和３年度に策定した福井市財政計画に基づき財政調整基金への積立てを行ったことで増加している。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これらの結果、将来負担比率の分子は対前年度比で約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２７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億円、１</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１</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６</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ポイント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した。</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今後も、福井市財政計画に基づき交付税措置のない市債の新規借入額の抑制や財政調整基金への積立てにより、将来負担比率</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の抑制に努めたい</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令和３年度に策定した福井市財政計画に基づき決算剰余金の一部を財政調整基金に約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億円を積立てたことにより、基金全体では対前年度比で約３億円の増となった。</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今後は、福井市財政計画に基づき基金繰入に頼らない収支均衡した財政構造を確立するとともに、財政調整基金を計画的に積み立てていくことを予定している。</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公共施設等総合管理基金：長期にわたる安全で快適な公共施設等の管理運営及び財政の健全な運営</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災害対策基金：市民生活の安定に資するため災害についての総合的な対策の実施</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地域振興基金：市民の連帯の強化及び地域の振興に資する事業の推進</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都市緑化基金：緑豊かで安全かつ快適な都市づくりの推進</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スポーツ振興基金：スポーツ振興に寄与する事業の推進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公共施設等総合管理基金：新ごみ処理施設整備</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等により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６</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億円を取り崩した。</a:t>
          </a:r>
          <a:endParaRPr lang="ja-JP" altLang="ja-JP" sz="12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各基金の目的に応じ適切に運用していく。</a:t>
          </a:r>
          <a:endParaRPr lang="ja-JP" altLang="ja-JP" sz="12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福井市財政再建計画に基づき約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５</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億円を積立てた。</a:t>
          </a:r>
          <a:endParaRPr lang="ja-JP" altLang="ja-JP" sz="12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今後は、福井市財政計画の計画期間中（令和４年度～８年度）に５０億円を計画的に積み立てていくことを予定している。</a:t>
          </a:r>
          <a:endParaRPr lang="ja-JP" altLang="ja-JP" sz="1200">
            <a:effectLst/>
            <a:latin typeface="BIZ UDゴシック" panose="020B0400000000000000" pitchFamily="49" charset="-128"/>
            <a:ea typeface="BIZ UDゴシック" panose="020B0400000000000000" pitchFamily="49" charset="-128"/>
          </a:endParaRPr>
        </a:p>
        <a:p>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国の補正予算に対応し、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将来における臨時財政対策債の元利償還金の一部を償還する</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ための相当分</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３</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億円を積</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み</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立てた。</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現在の規模を維持していく予定であるが、令和</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６</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年度について</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も</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、国の補正予算に伴う対応として、</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将来</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における臨時財政対策債の元利償還金の一部を償還するための相当分を</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新たに</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積み立てる。</a:t>
          </a:r>
          <a:endParaRPr lang="ja-JP" altLang="ja-JP" sz="12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135786456</v>
      </c>
      <c r="BO4" s="358"/>
      <c r="BP4" s="358"/>
      <c r="BQ4" s="358"/>
      <c r="BR4" s="358"/>
      <c r="BS4" s="358"/>
      <c r="BT4" s="358"/>
      <c r="BU4" s="359"/>
      <c r="BV4" s="357">
        <v>126286682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3.4</v>
      </c>
      <c r="CU4" s="364"/>
      <c r="CV4" s="364"/>
      <c r="CW4" s="364"/>
      <c r="CX4" s="364"/>
      <c r="CY4" s="364"/>
      <c r="CZ4" s="364"/>
      <c r="DA4" s="365"/>
      <c r="DB4" s="363">
        <v>3.1</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132826885</v>
      </c>
      <c r="BO5" s="395"/>
      <c r="BP5" s="395"/>
      <c r="BQ5" s="395"/>
      <c r="BR5" s="395"/>
      <c r="BS5" s="395"/>
      <c r="BT5" s="395"/>
      <c r="BU5" s="396"/>
      <c r="BV5" s="394">
        <v>123932287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91.1</v>
      </c>
      <c r="CU5" s="392"/>
      <c r="CV5" s="392"/>
      <c r="CW5" s="392"/>
      <c r="CX5" s="392"/>
      <c r="CY5" s="392"/>
      <c r="CZ5" s="392"/>
      <c r="DA5" s="393"/>
      <c r="DB5" s="391">
        <v>93.1</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2959571</v>
      </c>
      <c r="BO6" s="395"/>
      <c r="BP6" s="395"/>
      <c r="BQ6" s="395"/>
      <c r="BR6" s="395"/>
      <c r="BS6" s="395"/>
      <c r="BT6" s="395"/>
      <c r="BU6" s="396"/>
      <c r="BV6" s="394">
        <v>2354395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93.4</v>
      </c>
      <c r="CU6" s="432"/>
      <c r="CV6" s="432"/>
      <c r="CW6" s="432"/>
      <c r="CX6" s="432"/>
      <c r="CY6" s="432"/>
      <c r="CZ6" s="432"/>
      <c r="DA6" s="433"/>
      <c r="DB6" s="431">
        <v>96.9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768276</v>
      </c>
      <c r="BO7" s="395"/>
      <c r="BP7" s="395"/>
      <c r="BQ7" s="395"/>
      <c r="BR7" s="395"/>
      <c r="BS7" s="395"/>
      <c r="BT7" s="395"/>
      <c r="BU7" s="396"/>
      <c r="BV7" s="394">
        <v>389406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64147138</v>
      </c>
      <c r="CU7" s="395"/>
      <c r="CV7" s="395"/>
      <c r="CW7" s="395"/>
      <c r="CX7" s="395"/>
      <c r="CY7" s="395"/>
      <c r="CZ7" s="395"/>
      <c r="DA7" s="396"/>
      <c r="DB7" s="394">
        <v>62653564</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2191295</v>
      </c>
      <c r="BO8" s="395"/>
      <c r="BP8" s="395"/>
      <c r="BQ8" s="395"/>
      <c r="BR8" s="395"/>
      <c r="BS8" s="395"/>
      <c r="BT8" s="395"/>
      <c r="BU8" s="396"/>
      <c r="BV8" s="394">
        <v>1964989</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0.78</v>
      </c>
      <c r="CU8" s="435"/>
      <c r="CV8" s="435"/>
      <c r="CW8" s="435"/>
      <c r="CX8" s="435"/>
      <c r="CY8" s="435"/>
      <c r="CZ8" s="435"/>
      <c r="DA8" s="436"/>
      <c r="DB8" s="434">
        <v>0.8</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262328</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104</v>
      </c>
      <c r="AV9" s="427"/>
      <c r="AW9" s="427"/>
      <c r="AX9" s="427"/>
      <c r="AY9" s="428" t="s">
        <v>111</v>
      </c>
      <c r="AZ9" s="429"/>
      <c r="BA9" s="429"/>
      <c r="BB9" s="429"/>
      <c r="BC9" s="429"/>
      <c r="BD9" s="429"/>
      <c r="BE9" s="429"/>
      <c r="BF9" s="429"/>
      <c r="BG9" s="429"/>
      <c r="BH9" s="429"/>
      <c r="BI9" s="429"/>
      <c r="BJ9" s="429"/>
      <c r="BK9" s="429"/>
      <c r="BL9" s="429"/>
      <c r="BM9" s="430"/>
      <c r="BN9" s="394">
        <v>226306</v>
      </c>
      <c r="BO9" s="395"/>
      <c r="BP9" s="395"/>
      <c r="BQ9" s="395"/>
      <c r="BR9" s="395"/>
      <c r="BS9" s="395"/>
      <c r="BT9" s="395"/>
      <c r="BU9" s="396"/>
      <c r="BV9" s="394">
        <v>-1600148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17.5</v>
      </c>
      <c r="CU9" s="392"/>
      <c r="CV9" s="392"/>
      <c r="CW9" s="392"/>
      <c r="CX9" s="392"/>
      <c r="CY9" s="392"/>
      <c r="CZ9" s="392"/>
      <c r="DA9" s="393"/>
      <c r="DB9" s="391">
        <v>19.100000000000001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265904</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500070</v>
      </c>
      <c r="BO10" s="395"/>
      <c r="BP10" s="395"/>
      <c r="BQ10" s="395"/>
      <c r="BR10" s="395"/>
      <c r="BS10" s="395"/>
      <c r="BT10" s="395"/>
      <c r="BU10" s="396"/>
      <c r="BV10" s="394">
        <v>600060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104</v>
      </c>
      <c r="AV11" s="427"/>
      <c r="AW11" s="427"/>
      <c r="AX11" s="427"/>
      <c r="AY11" s="428" t="s">
        <v>120</v>
      </c>
      <c r="AZ11" s="429"/>
      <c r="BA11" s="429"/>
      <c r="BB11" s="429"/>
      <c r="BC11" s="429"/>
      <c r="BD11" s="429"/>
      <c r="BE11" s="429"/>
      <c r="BF11" s="429"/>
      <c r="BG11" s="429"/>
      <c r="BH11" s="429"/>
      <c r="BI11" s="429"/>
      <c r="BJ11" s="429"/>
      <c r="BK11" s="429"/>
      <c r="BL11" s="429"/>
      <c r="BM11" s="430"/>
      <c r="BN11" s="394">
        <v>713900</v>
      </c>
      <c r="BO11" s="395"/>
      <c r="BP11" s="395"/>
      <c r="BQ11" s="395"/>
      <c r="BR11" s="395"/>
      <c r="BS11" s="395"/>
      <c r="BT11" s="395"/>
      <c r="BU11" s="396"/>
      <c r="BV11" s="394">
        <v>1407128</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255949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250764</v>
      </c>
      <c r="S13" s="479"/>
      <c r="T13" s="479"/>
      <c r="U13" s="479"/>
      <c r="V13" s="480"/>
      <c r="W13" s="410" t="s">
        <v>131</v>
      </c>
      <c r="X13" s="411"/>
      <c r="Y13" s="411"/>
      <c r="Z13" s="411"/>
      <c r="AA13" s="411"/>
      <c r="AB13" s="401"/>
      <c r="AC13" s="445">
        <v>2504</v>
      </c>
      <c r="AD13" s="446"/>
      <c r="AE13" s="446"/>
      <c r="AF13" s="446"/>
      <c r="AG13" s="488"/>
      <c r="AH13" s="445">
        <v>2824</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1440276</v>
      </c>
      <c r="BO13" s="395"/>
      <c r="BP13" s="395"/>
      <c r="BQ13" s="395"/>
      <c r="BR13" s="395"/>
      <c r="BS13" s="395"/>
      <c r="BT13" s="395"/>
      <c r="BU13" s="396"/>
      <c r="BV13" s="394">
        <v>407040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10.4</v>
      </c>
      <c r="CU13" s="392"/>
      <c r="CV13" s="392"/>
      <c r="CW13" s="392"/>
      <c r="CX13" s="392"/>
      <c r="CY13" s="392"/>
      <c r="CZ13" s="392"/>
      <c r="DA13" s="393"/>
      <c r="DB13" s="391">
        <v>10.8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257941</v>
      </c>
      <c r="S14" s="479"/>
      <c r="T14" s="479"/>
      <c r="U14" s="479"/>
      <c r="V14" s="480"/>
      <c r="W14" s="384"/>
      <c r="X14" s="385"/>
      <c r="Y14" s="385"/>
      <c r="Z14" s="385"/>
      <c r="AA14" s="385"/>
      <c r="AB14" s="374"/>
      <c r="AC14" s="481">
        <v>1.9</v>
      </c>
      <c r="AD14" s="482"/>
      <c r="AE14" s="482"/>
      <c r="AF14" s="482"/>
      <c r="AG14" s="483"/>
      <c r="AH14" s="481">
        <v>2.2000000000000002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47.2</v>
      </c>
      <c r="CU14" s="493"/>
      <c r="CV14" s="493"/>
      <c r="CW14" s="493"/>
      <c r="CX14" s="493"/>
      <c r="CY14" s="493"/>
      <c r="CZ14" s="493"/>
      <c r="DA14" s="494"/>
      <c r="DB14" s="492">
        <v>43.5</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253263</v>
      </c>
      <c r="S15" s="479"/>
      <c r="T15" s="479"/>
      <c r="U15" s="479"/>
      <c r="V15" s="480"/>
      <c r="W15" s="410" t="s">
        <v>137</v>
      </c>
      <c r="X15" s="411"/>
      <c r="Y15" s="411"/>
      <c r="Z15" s="411"/>
      <c r="AA15" s="411"/>
      <c r="AB15" s="401"/>
      <c r="AC15" s="445">
        <v>33779</v>
      </c>
      <c r="AD15" s="446"/>
      <c r="AE15" s="446"/>
      <c r="AF15" s="446"/>
      <c r="AG15" s="488"/>
      <c r="AH15" s="445">
        <v>32932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39750268</v>
      </c>
      <c r="BO15" s="358"/>
      <c r="BP15" s="358"/>
      <c r="BQ15" s="358"/>
      <c r="BR15" s="358"/>
      <c r="BS15" s="358"/>
      <c r="BT15" s="358"/>
      <c r="BU15" s="359"/>
      <c r="BV15" s="357">
        <v>38917332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26</v>
      </c>
      <c r="AD16" s="482"/>
      <c r="AE16" s="482"/>
      <c r="AF16" s="482"/>
      <c r="AG16" s="483"/>
      <c r="AH16" s="481">
        <v>26.1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51570836</v>
      </c>
      <c r="BO16" s="395"/>
      <c r="BP16" s="395"/>
      <c r="BQ16" s="395"/>
      <c r="BR16" s="395"/>
      <c r="BS16" s="395"/>
      <c r="BT16" s="395"/>
      <c r="BU16" s="396"/>
      <c r="BV16" s="394">
        <v>49343725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93861</v>
      </c>
      <c r="AD17" s="446"/>
      <c r="AE17" s="446"/>
      <c r="AF17" s="446"/>
      <c r="AG17" s="488"/>
      <c r="AH17" s="445">
        <v>90375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50727299</v>
      </c>
      <c r="BO17" s="395"/>
      <c r="BP17" s="395"/>
      <c r="BQ17" s="395"/>
      <c r="BR17" s="395"/>
      <c r="BS17" s="395"/>
      <c r="BT17" s="395"/>
      <c r="BU17" s="396"/>
      <c r="BV17" s="394">
        <v>49688654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536.37</v>
      </c>
      <c r="M18" s="518"/>
      <c r="N18" s="518"/>
      <c r="O18" s="518"/>
      <c r="P18" s="518"/>
      <c r="Q18" s="518"/>
      <c r="R18" s="519"/>
      <c r="S18" s="519"/>
      <c r="T18" s="519"/>
      <c r="U18" s="519"/>
      <c r="V18" s="520"/>
      <c r="W18" s="412"/>
      <c r="X18" s="413"/>
      <c r="Y18" s="413"/>
      <c r="Z18" s="413"/>
      <c r="AA18" s="413"/>
      <c r="AB18" s="404"/>
      <c r="AC18" s="521">
        <v>72.099999999999994</v>
      </c>
      <c r="AD18" s="522"/>
      <c r="AE18" s="522"/>
      <c r="AF18" s="522"/>
      <c r="AG18" s="523"/>
      <c r="AH18" s="521">
        <v>71.7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59777779</v>
      </c>
      <c r="BO18" s="395"/>
      <c r="BP18" s="395"/>
      <c r="BQ18" s="395"/>
      <c r="BR18" s="395"/>
      <c r="BS18" s="395"/>
      <c r="BT18" s="395"/>
      <c r="BU18" s="396"/>
      <c r="BV18" s="394">
        <v>60154272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489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78662092</v>
      </c>
      <c r="BO19" s="395"/>
      <c r="BP19" s="395"/>
      <c r="BQ19" s="395"/>
      <c r="BR19" s="395"/>
      <c r="BS19" s="395"/>
      <c r="BT19" s="395"/>
      <c r="BU19" s="396"/>
      <c r="BV19" s="394">
        <v>77548043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104470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135579051</v>
      </c>
      <c r="BO22" s="358"/>
      <c r="BP22" s="358"/>
      <c r="BQ22" s="358"/>
      <c r="BR22" s="358"/>
      <c r="BS22" s="358"/>
      <c r="BT22" s="358"/>
      <c r="BU22" s="359"/>
      <c r="BV22" s="357">
        <v>132819997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65781497</v>
      </c>
      <c r="BO23" s="395"/>
      <c r="BP23" s="395"/>
      <c r="BQ23" s="395"/>
      <c r="BR23" s="395"/>
      <c r="BS23" s="395"/>
      <c r="BT23" s="395"/>
      <c r="BU23" s="396"/>
      <c r="BV23" s="394">
        <v>67011040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10580</v>
      </c>
      <c r="R24" s="446"/>
      <c r="S24" s="446"/>
      <c r="T24" s="446"/>
      <c r="U24" s="446"/>
      <c r="V24" s="488"/>
      <c r="W24" s="540"/>
      <c r="X24" s="541"/>
      <c r="Y24" s="542"/>
      <c r="Z24" s="444" t="s">
        <v>162</v>
      </c>
      <c r="AA24" s="424"/>
      <c r="AB24" s="424"/>
      <c r="AC24" s="424"/>
      <c r="AD24" s="424"/>
      <c r="AE24" s="424"/>
      <c r="AF24" s="424"/>
      <c r="AG24" s="425"/>
      <c r="AH24" s="445">
        <v>1977</v>
      </c>
      <c r="AI24" s="446"/>
      <c r="AJ24" s="446"/>
      <c r="AK24" s="446"/>
      <c r="AL24" s="488"/>
      <c r="AM24" s="445">
        <v>6336285</v>
      </c>
      <c r="AN24" s="446"/>
      <c r="AO24" s="446"/>
      <c r="AP24" s="446"/>
      <c r="AQ24" s="446"/>
      <c r="AR24" s="488"/>
      <c r="AS24" s="445">
        <v>3205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88368315</v>
      </c>
      <c r="BO24" s="395"/>
      <c r="BP24" s="395"/>
      <c r="BQ24" s="395"/>
      <c r="BR24" s="395"/>
      <c r="BS24" s="395"/>
      <c r="BT24" s="395"/>
      <c r="BU24" s="396"/>
      <c r="BV24" s="394">
        <v>83054555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8740</v>
      </c>
      <c r="R25" s="446"/>
      <c r="S25" s="446"/>
      <c r="T25" s="446"/>
      <c r="U25" s="446"/>
      <c r="V25" s="488"/>
      <c r="W25" s="540"/>
      <c r="X25" s="541"/>
      <c r="Y25" s="542"/>
      <c r="Z25" s="444" t="s">
        <v>165</v>
      </c>
      <c r="AA25" s="424"/>
      <c r="AB25" s="424"/>
      <c r="AC25" s="424"/>
      <c r="AD25" s="424"/>
      <c r="AE25" s="424"/>
      <c r="AF25" s="424"/>
      <c r="AG25" s="425"/>
      <c r="AH25" s="445">
        <v>345</v>
      </c>
      <c r="AI25" s="446"/>
      <c r="AJ25" s="446"/>
      <c r="AK25" s="446"/>
      <c r="AL25" s="488"/>
      <c r="AM25" s="445">
        <v>1046385</v>
      </c>
      <c r="AN25" s="446"/>
      <c r="AO25" s="446"/>
      <c r="AP25" s="446"/>
      <c r="AQ25" s="446"/>
      <c r="AR25" s="488"/>
      <c r="AS25" s="445">
        <v>3033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48011289</v>
      </c>
      <c r="BO25" s="358"/>
      <c r="BP25" s="358"/>
      <c r="BQ25" s="358"/>
      <c r="BR25" s="358"/>
      <c r="BS25" s="358"/>
      <c r="BT25" s="358"/>
      <c r="BU25" s="359"/>
      <c r="BV25" s="357">
        <v>54924156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7400</v>
      </c>
      <c r="R26" s="446"/>
      <c r="S26" s="446"/>
      <c r="T26" s="446"/>
      <c r="U26" s="446"/>
      <c r="V26" s="488"/>
      <c r="W26" s="540"/>
      <c r="X26" s="541"/>
      <c r="Y26" s="542"/>
      <c r="Z26" s="444" t="s">
        <v>168</v>
      </c>
      <c r="AA26" s="546"/>
      <c r="AB26" s="546"/>
      <c r="AC26" s="546"/>
      <c r="AD26" s="546"/>
      <c r="AE26" s="546"/>
      <c r="AF26" s="546"/>
      <c r="AG26" s="547"/>
      <c r="AH26" s="445">
        <v>77</v>
      </c>
      <c r="AI26" s="446"/>
      <c r="AJ26" s="446"/>
      <c r="AK26" s="446"/>
      <c r="AL26" s="488"/>
      <c r="AM26" s="445">
        <v>241703</v>
      </c>
      <c r="AN26" s="446"/>
      <c r="AO26" s="446"/>
      <c r="AP26" s="446"/>
      <c r="AQ26" s="446"/>
      <c r="AR26" s="488"/>
      <c r="AS26" s="445">
        <v>3139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330000</v>
      </c>
      <c r="BO26" s="395"/>
      <c r="BP26" s="395"/>
      <c r="BQ26" s="395"/>
      <c r="BR26" s="395"/>
      <c r="BS26" s="395"/>
      <c r="BT26" s="395"/>
      <c r="BU26" s="396"/>
      <c r="BV26" s="394">
        <v>230000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7400</v>
      </c>
      <c r="R27" s="446"/>
      <c r="S27" s="446"/>
      <c r="T27" s="446"/>
      <c r="U27" s="446"/>
      <c r="V27" s="488"/>
      <c r="W27" s="540"/>
      <c r="X27" s="541"/>
      <c r="Y27" s="542"/>
      <c r="Z27" s="444" t="s">
        <v>171</v>
      </c>
      <c r="AA27" s="424"/>
      <c r="AB27" s="424"/>
      <c r="AC27" s="424"/>
      <c r="AD27" s="424"/>
      <c r="AE27" s="424"/>
      <c r="AF27" s="424"/>
      <c r="AG27" s="425"/>
      <c r="AH27" s="445">
        <v>14</v>
      </c>
      <c r="AI27" s="446"/>
      <c r="AJ27" s="446"/>
      <c r="AK27" s="446"/>
      <c r="AL27" s="488"/>
      <c r="AM27" s="445">
        <v>48258</v>
      </c>
      <c r="AN27" s="446"/>
      <c r="AO27" s="446"/>
      <c r="AP27" s="446"/>
      <c r="AQ27" s="446"/>
      <c r="AR27" s="488"/>
      <c r="AS27" s="445">
        <v>3447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255043</v>
      </c>
      <c r="BO27" s="514"/>
      <c r="BP27" s="514"/>
      <c r="BQ27" s="514"/>
      <c r="BR27" s="514"/>
      <c r="BS27" s="514"/>
      <c r="BT27" s="514"/>
      <c r="BU27" s="515"/>
      <c r="BV27" s="513">
        <v>255043</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6700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3904670</v>
      </c>
      <c r="BO28" s="358"/>
      <c r="BP28" s="358"/>
      <c r="BQ28" s="358"/>
      <c r="BR28" s="358"/>
      <c r="BS28" s="358"/>
      <c r="BT28" s="358"/>
      <c r="BU28" s="359"/>
      <c r="BV28" s="357">
        <v>3404600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30</v>
      </c>
      <c r="M29" s="446"/>
      <c r="N29" s="446"/>
      <c r="O29" s="446"/>
      <c r="P29" s="488"/>
      <c r="Q29" s="445">
        <v>6300</v>
      </c>
      <c r="R29" s="446"/>
      <c r="S29" s="446"/>
      <c r="T29" s="446"/>
      <c r="U29" s="446"/>
      <c r="V29" s="488"/>
      <c r="W29" s="543"/>
      <c r="X29" s="544"/>
      <c r="Y29" s="545"/>
      <c r="Z29" s="444" t="s">
        <v>177</v>
      </c>
      <c r="AA29" s="424"/>
      <c r="AB29" s="424"/>
      <c r="AC29" s="424"/>
      <c r="AD29" s="424"/>
      <c r="AE29" s="424"/>
      <c r="AF29" s="424"/>
      <c r="AG29" s="425"/>
      <c r="AH29" s="445">
        <v>1991</v>
      </c>
      <c r="AI29" s="446"/>
      <c r="AJ29" s="446"/>
      <c r="AK29" s="446"/>
      <c r="AL29" s="488"/>
      <c r="AM29" s="445">
        <v>6384543</v>
      </c>
      <c r="AN29" s="446"/>
      <c r="AO29" s="446"/>
      <c r="AP29" s="446"/>
      <c r="AQ29" s="446"/>
      <c r="AR29" s="488"/>
      <c r="AS29" s="445">
        <v>3207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522000</v>
      </c>
      <c r="BO29" s="395"/>
      <c r="BP29" s="395"/>
      <c r="BQ29" s="395"/>
      <c r="BR29" s="395"/>
      <c r="BS29" s="395"/>
      <c r="BT29" s="395"/>
      <c r="BU29" s="396"/>
      <c r="BV29" s="394">
        <v>202725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8447217</v>
      </c>
      <c r="BO30" s="514"/>
      <c r="BP30" s="514"/>
      <c r="BQ30" s="514"/>
      <c r="BR30" s="514"/>
      <c r="BS30" s="514"/>
      <c r="BT30" s="514"/>
      <c r="BU30" s="515"/>
      <c r="BV30" s="513">
        <v>8964081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IF('各会計、関係団体の財政状況及び健全化判断比率'!B37="","",'各会計、関係団体の財政状況及び健全化判断比率'!B37)</f>
        <v>中央卸売市場特別会計</v>
      </c>
      <c r="BH34" s="585"/>
      <c r="BI34" s="585"/>
      <c r="BJ34" s="585"/>
      <c r="BK34" s="585"/>
      <c r="BL34" s="585"/>
      <c r="BM34" s="585"/>
      <c r="BN34" s="585"/>
      <c r="BO34" s="585"/>
      <c r="BP34" s="585"/>
      <c r="BQ34" s="585"/>
      <c r="BR34" s="585"/>
      <c r="BS34" s="585"/>
      <c r="BT34" s="585"/>
      <c r="BU34" s="585"/>
      <c r="BV34" s="175"/>
      <c r="BW34" s="584">
        <f>IF(BY34="","",MAX(C34:D43,U34:V43,AM34:AN43,BE34:BF43)+1)</f>
        <v>16</v>
      </c>
      <c r="BX34" s="584"/>
      <c r="BY34" s="585" t="str">
        <f>IF('各会計、関係団体の財政状況及び健全化判断比率'!B68="","",'各会計、関係団体の財政状況及び健全化判断比率'!B68)</f>
        <v>福井県後期高齢者医療広域連合</v>
      </c>
      <c r="BZ34" s="585"/>
      <c r="CA34" s="585"/>
      <c r="CB34" s="585"/>
      <c r="CC34" s="585"/>
      <c r="CD34" s="585"/>
      <c r="CE34" s="585"/>
      <c r="CF34" s="585"/>
      <c r="CG34" s="585"/>
      <c r="CH34" s="585"/>
      <c r="CI34" s="585"/>
      <c r="CJ34" s="585"/>
      <c r="CK34" s="585"/>
      <c r="CL34" s="585"/>
      <c r="CM34" s="585"/>
      <c r="CN34" s="175"/>
      <c r="CO34" s="584">
        <f>IF(CQ34="","",MAX(C34:D43,U34:V43,AM34:AN43,BE34:BF43,BW34:BX43)+1)</f>
        <v>23</v>
      </c>
      <c r="CP34" s="584"/>
      <c r="CQ34" s="585" t="str">
        <f>IF('各会計、関係団体の財政状況及び健全化判断比率'!BS7="","",'各会計、関係団体の財政状況及び健全化判断比率'!BS7)</f>
        <v>（一財）福井市漁業振興会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母子父子寡婦福祉資金貸付特別会計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IF('各会計、関係団体の財政状況及び健全化判断比率'!B34="","",'各会計、関係団体の財政状況及び健全化判断比率'!B34)</f>
        <v>簡易水道事業会計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IF('各会計、関係団体の財政状況及び健全化判断比率'!B38="","",'各会計、関係団体の財政状況及び健全化判断比率'!B38)</f>
        <v>地域生活排水特別会計</v>
      </c>
      <c r="BH35" s="585"/>
      <c r="BI35" s="585"/>
      <c r="BJ35" s="585"/>
      <c r="BK35" s="585"/>
      <c r="BL35" s="585"/>
      <c r="BM35" s="585"/>
      <c r="BN35" s="585"/>
      <c r="BO35" s="585"/>
      <c r="BP35" s="585"/>
      <c r="BQ35" s="585"/>
      <c r="BR35" s="585"/>
      <c r="BS35" s="585"/>
      <c r="BT35" s="585"/>
      <c r="BU35" s="585"/>
      <c r="BV35" s="175"/>
      <c r="BW35" s="584">
        <f t="shared" ref="BW35:BW43" si="2">IF(BY35="","",BW34+1)</f>
        <v>17</v>
      </c>
      <c r="BX35" s="584"/>
      <c r="BY35" s="585" t="str">
        <f>IF('各会計、関係団体の財政状況及び健全化判断比率'!B69="","",'各会計、関係団体の財政状況及び健全化判断比率'!B69)</f>
        <v>福井県後期高齢者医療広域連合（事業会計）</v>
      </c>
      <c r="BZ35" s="585"/>
      <c r="CA35" s="585"/>
      <c r="CB35" s="585"/>
      <c r="CC35" s="585"/>
      <c r="CD35" s="585"/>
      <c r="CE35" s="585"/>
      <c r="CF35" s="585"/>
      <c r="CG35" s="585"/>
      <c r="CH35" s="585"/>
      <c r="CI35" s="585"/>
      <c r="CJ35" s="585"/>
      <c r="CK35" s="585"/>
      <c r="CL35" s="585"/>
      <c r="CM35" s="585"/>
      <c r="CN35" s="175"/>
      <c r="CO35" s="584">
        <f t="shared" ref="CO35:CO43" si="3">IF(CQ35="","",CO34+1)</f>
        <v>24</v>
      </c>
      <c r="CP35" s="584"/>
      <c r="CQ35" s="585" t="str">
        <f>IF('各会計、関係団体の財政状況及び健全化判断比率'!BS8="","",'各会計、関係団体の財政状況及び健全化判断比率'!BS8)</f>
        <v>（公財）福井市ふれあい公社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IF('各会計、関係団体の財政状況及び健全化判断比率'!B35="","",'各会計、関係団体の財政状況及び健全化判断比率'!B35)</f>
        <v>下水道事業会計</v>
      </c>
      <c r="AP36" s="585"/>
      <c r="AQ36" s="585"/>
      <c r="AR36" s="585"/>
      <c r="AS36" s="585"/>
      <c r="AT36" s="585"/>
      <c r="AU36" s="585"/>
      <c r="AV36" s="585"/>
      <c r="AW36" s="585"/>
      <c r="AX36" s="585"/>
      <c r="AY36" s="585"/>
      <c r="AZ36" s="585"/>
      <c r="BA36" s="585"/>
      <c r="BB36" s="585"/>
      <c r="BC36" s="585"/>
      <c r="BD36" s="175"/>
      <c r="BE36" s="584">
        <f t="shared" si="1"/>
        <v>14</v>
      </c>
      <c r="BF36" s="584"/>
      <c r="BG36" s="585" t="str">
        <f>IF('各会計、関係団体の財政状況及び健全化判断比率'!B39="","",'各会計、関係団体の財政状況及び健全化判断比率'!B39)</f>
        <v>宅地造成特別会計</v>
      </c>
      <c r="BH36" s="585"/>
      <c r="BI36" s="585"/>
      <c r="BJ36" s="585"/>
      <c r="BK36" s="585"/>
      <c r="BL36" s="585"/>
      <c r="BM36" s="585"/>
      <c r="BN36" s="585"/>
      <c r="BO36" s="585"/>
      <c r="BP36" s="585"/>
      <c r="BQ36" s="585"/>
      <c r="BR36" s="585"/>
      <c r="BS36" s="585"/>
      <c r="BT36" s="585"/>
      <c r="BU36" s="585"/>
      <c r="BV36" s="175"/>
      <c r="BW36" s="584">
        <f t="shared" si="2"/>
        <v>18</v>
      </c>
      <c r="BX36" s="584"/>
      <c r="BY36" s="585" t="str">
        <f>IF('各会計、関係団体の財政状況及び健全化判断比率'!B70="","",'各会計、関係団体の財政状況及び健全化判断比率'!B70)</f>
        <v>福井県市町総合事務組合（普通会計）</v>
      </c>
      <c r="BZ36" s="585"/>
      <c r="CA36" s="585"/>
      <c r="CB36" s="585"/>
      <c r="CC36" s="585"/>
      <c r="CD36" s="585"/>
      <c r="CE36" s="585"/>
      <c r="CF36" s="585"/>
      <c r="CG36" s="585"/>
      <c r="CH36" s="585"/>
      <c r="CI36" s="585"/>
      <c r="CJ36" s="585"/>
      <c r="CK36" s="585"/>
      <c r="CL36" s="585"/>
      <c r="CM36" s="585"/>
      <c r="CN36" s="175"/>
      <c r="CO36" s="584">
        <f t="shared" si="3"/>
        <v>25</v>
      </c>
      <c r="CP36" s="584"/>
      <c r="CQ36" s="585" t="str">
        <f>IF('各会計、関係団体の財政状況及び健全化判断比率'!BS9="","",'各会計、関係団体の財政状況及び健全化判断比率'!BS9)</f>
        <v>（公財）歴史のみえるまちづくり協会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競輪特別会計</v>
      </c>
      <c r="X37" s="585"/>
      <c r="Y37" s="585"/>
      <c r="Z37" s="585"/>
      <c r="AA37" s="585"/>
      <c r="AB37" s="585"/>
      <c r="AC37" s="585"/>
      <c r="AD37" s="585"/>
      <c r="AE37" s="585"/>
      <c r="AF37" s="585"/>
      <c r="AG37" s="585"/>
      <c r="AH37" s="585"/>
      <c r="AI37" s="585"/>
      <c r="AJ37" s="585"/>
      <c r="AK37" s="585"/>
      <c r="AL37" s="175"/>
      <c r="AM37" s="584">
        <f t="shared" si="0"/>
        <v>11</v>
      </c>
      <c r="AN37" s="584"/>
      <c r="AO37" s="585" t="str">
        <f>IF('各会計、関係団体の財政状況及び健全化判断比率'!B36="","",'各会計、関係団体の財政状況及び健全化判断比率'!B36)</f>
        <v>集落排水事業会計</v>
      </c>
      <c r="AP37" s="585"/>
      <c r="AQ37" s="585"/>
      <c r="AR37" s="585"/>
      <c r="AS37" s="585"/>
      <c r="AT37" s="585"/>
      <c r="AU37" s="585"/>
      <c r="AV37" s="585"/>
      <c r="AW37" s="585"/>
      <c r="AX37" s="585"/>
      <c r="AY37" s="585"/>
      <c r="AZ37" s="585"/>
      <c r="BA37" s="585"/>
      <c r="BB37" s="585"/>
      <c r="BC37" s="585"/>
      <c r="BD37" s="175"/>
      <c r="BE37" s="584">
        <f t="shared" si="1"/>
        <v>15</v>
      </c>
      <c r="BF37" s="584"/>
      <c r="BG37" s="585" t="str">
        <f>IF('各会計、関係団体の財政状況及び健全化判断比率'!B40="","",'各会計、関係団体の財政状況及び健全化判断比率'!B40)</f>
        <v>産業団地特別会計</v>
      </c>
      <c r="BH37" s="585"/>
      <c r="BI37" s="585"/>
      <c r="BJ37" s="585"/>
      <c r="BK37" s="585"/>
      <c r="BL37" s="585"/>
      <c r="BM37" s="585"/>
      <c r="BN37" s="585"/>
      <c r="BO37" s="585"/>
      <c r="BP37" s="585"/>
      <c r="BQ37" s="585"/>
      <c r="BR37" s="585"/>
      <c r="BS37" s="585"/>
      <c r="BT37" s="585"/>
      <c r="BU37" s="585"/>
      <c r="BV37" s="175"/>
      <c r="BW37" s="584">
        <f t="shared" si="2"/>
        <v>19</v>
      </c>
      <c r="BX37" s="584"/>
      <c r="BY37" s="585" t="str">
        <f>IF('各会計、関係団体の財政状況及び健全化判断比率'!B71="","",'各会計、関係団体の財政状況及び健全化判断比率'!B71)</f>
        <v>福井県市町総合事務組合（事業会計）</v>
      </c>
      <c r="BZ37" s="585"/>
      <c r="CA37" s="585"/>
      <c r="CB37" s="585"/>
      <c r="CC37" s="585"/>
      <c r="CD37" s="585"/>
      <c r="CE37" s="585"/>
      <c r="CF37" s="585"/>
      <c r="CG37" s="585"/>
      <c r="CH37" s="585"/>
      <c r="CI37" s="585"/>
      <c r="CJ37" s="585"/>
      <c r="CK37" s="585"/>
      <c r="CL37" s="585"/>
      <c r="CM37" s="585"/>
      <c r="CN37" s="175"/>
      <c r="CO37" s="584">
        <f t="shared" si="3"/>
        <v>26</v>
      </c>
      <c r="CP37" s="584"/>
      <c r="CQ37" s="585" t="str">
        <f>IF('各会計、関係団体の財政状況及び健全化判断比率'!BS10="","",'各会計、関係団体の財政状況及び健全化判断比率'!BS10)</f>
        <v>まちづくり福井株式会社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7</v>
      </c>
      <c r="V38" s="584"/>
      <c r="W38" s="585" t="str">
        <f>IF('各会計、関係団体の財政状況及び健全化判断比率'!B32="","",'各会計、関係団体の財政状況及び健全化判断比率'!B32)</f>
        <v>駐車場特別会計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20</v>
      </c>
      <c r="BX38" s="584"/>
      <c r="BY38" s="585" t="str">
        <f>IF('各会計、関係団体の財政状況及び健全化判断比率'!B72="","",'各会計、関係団体の財政状況及び健全化判断比率'!B72)</f>
        <v>福井県自治会館組合</v>
      </c>
      <c r="BZ38" s="585"/>
      <c r="CA38" s="585"/>
      <c r="CB38" s="585"/>
      <c r="CC38" s="585"/>
      <c r="CD38" s="585"/>
      <c r="CE38" s="585"/>
      <c r="CF38" s="585"/>
      <c r="CG38" s="585"/>
      <c r="CH38" s="585"/>
      <c r="CI38" s="585"/>
      <c r="CJ38" s="585"/>
      <c r="CK38" s="585"/>
      <c r="CL38" s="585"/>
      <c r="CM38" s="585"/>
      <c r="CN38" s="175"/>
      <c r="CO38" s="584">
        <f t="shared" si="3"/>
        <v>27</v>
      </c>
      <c r="CP38" s="584"/>
      <c r="CQ38" s="585" t="str">
        <f>IF('各会計、関係団体の財政状況及び健全化判断比率'!BS11="","",'各会計、関係団体の財政状況及び健全化判断比率'!BS11)</f>
        <v>（公財）福井市観光協会</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21</v>
      </c>
      <c r="BX39" s="584"/>
      <c r="BY39" s="585" t="str">
        <f>IF('各会計、関係団体の財政状況及び健全化判断比率'!B73="","",'各会計、関係団体の財政状況及び健全化判断比率'!B73)</f>
        <v>鯖江広域衛生施設組合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22</v>
      </c>
      <c r="BX40" s="584"/>
      <c r="BY40" s="585" t="str">
        <f>IF('各会計、関係団体の財政状況及び健全化判断比率'!B74="","",'各会計、関係団体の財政状況及び健全化判断比率'!B74)</f>
        <v>福井坂井地区広域市町村圏事務組合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jHVVITBZd88EVVman6ocqF9UskPIKyKa2nNzt7G8bgy6/HcvkM2cJ4aMjYkSE2B6KtdgYWG4Q7y9xgVfzukygA==" saltValue="PmDidxxza9XTkDLTJOn6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45424092</v>
      </c>
      <c r="S5" s="600"/>
      <c r="T5" s="600"/>
      <c r="U5" s="600"/>
      <c r="V5" s="600"/>
      <c r="W5" s="600"/>
      <c r="X5" s="600"/>
      <c r="Y5" s="601"/>
      <c r="Z5" s="602">
        <v>33.5</v>
      </c>
      <c r="AA5" s="602"/>
      <c r="AB5" s="602"/>
      <c r="AC5" s="602"/>
      <c r="AD5" s="603">
        <v>42102929</v>
      </c>
      <c r="AE5" s="603"/>
      <c r="AF5" s="603"/>
      <c r="AG5" s="603"/>
      <c r="AH5" s="603"/>
      <c r="AI5" s="603"/>
      <c r="AJ5" s="603"/>
      <c r="AK5" s="603"/>
      <c r="AL5" s="604">
        <v>65.8</v>
      </c>
      <c r="AM5" s="605"/>
      <c r="AN5" s="605"/>
      <c r="AO5" s="606"/>
      <c r="AP5" s="596" t="s">
        <v>216</v>
      </c>
      <c r="AQ5" s="597"/>
      <c r="AR5" s="597"/>
      <c r="AS5" s="597"/>
      <c r="AT5" s="597"/>
      <c r="AU5" s="597"/>
      <c r="AV5" s="597"/>
      <c r="AW5" s="597"/>
      <c r="AX5" s="597"/>
      <c r="AY5" s="597"/>
      <c r="AZ5" s="597"/>
      <c r="BA5" s="597"/>
      <c r="BB5" s="597"/>
      <c r="BC5" s="597"/>
      <c r="BD5" s="597"/>
      <c r="BE5" s="597"/>
      <c r="BF5" s="598"/>
      <c r="BG5" s="610">
        <v>42015957</v>
      </c>
      <c r="BH5" s="611"/>
      <c r="BI5" s="611"/>
      <c r="BJ5" s="611"/>
      <c r="BK5" s="611"/>
      <c r="BL5" s="611"/>
      <c r="BM5" s="611"/>
      <c r="BN5" s="612"/>
      <c r="BO5" s="613">
        <v>92.5</v>
      </c>
      <c r="BP5" s="613"/>
      <c r="BQ5" s="613"/>
      <c r="BR5" s="613"/>
      <c r="BS5" s="614">
        <v>924403</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945353</v>
      </c>
      <c r="S6" s="611"/>
      <c r="T6" s="611"/>
      <c r="U6" s="611"/>
      <c r="V6" s="611"/>
      <c r="W6" s="611"/>
      <c r="X6" s="611"/>
      <c r="Y6" s="612"/>
      <c r="Z6" s="613">
        <v>0.7</v>
      </c>
      <c r="AA6" s="613"/>
      <c r="AB6" s="613"/>
      <c r="AC6" s="613"/>
      <c r="AD6" s="614">
        <v>945353</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42015957</v>
      </c>
      <c r="BH6" s="611"/>
      <c r="BI6" s="611"/>
      <c r="BJ6" s="611"/>
      <c r="BK6" s="611"/>
      <c r="BL6" s="611"/>
      <c r="BM6" s="611"/>
      <c r="BN6" s="612"/>
      <c r="BO6" s="613">
        <v>92.5</v>
      </c>
      <c r="BP6" s="613"/>
      <c r="BQ6" s="613"/>
      <c r="BR6" s="613"/>
      <c r="BS6" s="614">
        <v>924403</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657660</v>
      </c>
      <c r="CS6" s="611"/>
      <c r="CT6" s="611"/>
      <c r="CU6" s="611"/>
      <c r="CV6" s="611"/>
      <c r="CW6" s="611"/>
      <c r="CX6" s="611"/>
      <c r="CY6" s="612"/>
      <c r="CZ6" s="604">
        <v>0.5</v>
      </c>
      <c r="DA6" s="605"/>
      <c r="DB6" s="605"/>
      <c r="DC6" s="621"/>
      <c r="DD6" s="619">
        <v>5500</v>
      </c>
      <c r="DE6" s="611"/>
      <c r="DF6" s="611"/>
      <c r="DG6" s="611"/>
      <c r="DH6" s="611"/>
      <c r="DI6" s="611"/>
      <c r="DJ6" s="611"/>
      <c r="DK6" s="611"/>
      <c r="DL6" s="611"/>
      <c r="DM6" s="611"/>
      <c r="DN6" s="611"/>
      <c r="DO6" s="611"/>
      <c r="DP6" s="612"/>
      <c r="DQ6" s="619">
        <v>639386</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14461</v>
      </c>
      <c r="S7" s="611"/>
      <c r="T7" s="611"/>
      <c r="U7" s="611"/>
      <c r="V7" s="611"/>
      <c r="W7" s="611"/>
      <c r="X7" s="611"/>
      <c r="Y7" s="612"/>
      <c r="Z7" s="613">
        <v>0</v>
      </c>
      <c r="AA7" s="613"/>
      <c r="AB7" s="613"/>
      <c r="AC7" s="613"/>
      <c r="AD7" s="614">
        <v>14461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19951356</v>
      </c>
      <c r="BH7" s="611"/>
      <c r="BI7" s="611"/>
      <c r="BJ7" s="611"/>
      <c r="BK7" s="611"/>
      <c r="BL7" s="611"/>
      <c r="BM7" s="611"/>
      <c r="BN7" s="612"/>
      <c r="BO7" s="613">
        <v>43.9</v>
      </c>
      <c r="BP7" s="613"/>
      <c r="BQ7" s="613"/>
      <c r="BR7" s="613"/>
      <c r="BS7" s="614">
        <v>924403</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9795811</v>
      </c>
      <c r="CS7" s="611"/>
      <c r="CT7" s="611"/>
      <c r="CU7" s="611"/>
      <c r="CV7" s="611"/>
      <c r="CW7" s="611"/>
      <c r="CX7" s="611"/>
      <c r="CY7" s="612"/>
      <c r="CZ7" s="613">
        <v>7.4</v>
      </c>
      <c r="DA7" s="613"/>
      <c r="DB7" s="613"/>
      <c r="DC7" s="613"/>
      <c r="DD7" s="619">
        <v>319978</v>
      </c>
      <c r="DE7" s="611"/>
      <c r="DF7" s="611"/>
      <c r="DG7" s="611"/>
      <c r="DH7" s="611"/>
      <c r="DI7" s="611"/>
      <c r="DJ7" s="611"/>
      <c r="DK7" s="611"/>
      <c r="DL7" s="611"/>
      <c r="DM7" s="611"/>
      <c r="DN7" s="611"/>
      <c r="DO7" s="611"/>
      <c r="DP7" s="612"/>
      <c r="DQ7" s="619">
        <v>8159067</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291957</v>
      </c>
      <c r="S8" s="611"/>
      <c r="T8" s="611"/>
      <c r="U8" s="611"/>
      <c r="V8" s="611"/>
      <c r="W8" s="611"/>
      <c r="X8" s="611"/>
      <c r="Y8" s="612"/>
      <c r="Z8" s="613">
        <v>0.2</v>
      </c>
      <c r="AA8" s="613"/>
      <c r="AB8" s="613"/>
      <c r="AC8" s="613"/>
      <c r="AD8" s="614">
        <v>291957</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490158</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50033257</v>
      </c>
      <c r="CS8" s="611"/>
      <c r="CT8" s="611"/>
      <c r="CU8" s="611"/>
      <c r="CV8" s="611"/>
      <c r="CW8" s="611"/>
      <c r="CX8" s="611"/>
      <c r="CY8" s="612"/>
      <c r="CZ8" s="613">
        <v>37.700000000000003</v>
      </c>
      <c r="DA8" s="613"/>
      <c r="DB8" s="613"/>
      <c r="DC8" s="613"/>
      <c r="DD8" s="619">
        <v>909099</v>
      </c>
      <c r="DE8" s="611"/>
      <c r="DF8" s="611"/>
      <c r="DG8" s="611"/>
      <c r="DH8" s="611"/>
      <c r="DI8" s="611"/>
      <c r="DJ8" s="611"/>
      <c r="DK8" s="611"/>
      <c r="DL8" s="611"/>
      <c r="DM8" s="611"/>
      <c r="DN8" s="611"/>
      <c r="DO8" s="611"/>
      <c r="DP8" s="612"/>
      <c r="DQ8" s="619">
        <v>24866806</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307368</v>
      </c>
      <c r="S9" s="611"/>
      <c r="T9" s="611"/>
      <c r="U9" s="611"/>
      <c r="V9" s="611"/>
      <c r="W9" s="611"/>
      <c r="X9" s="611"/>
      <c r="Y9" s="612"/>
      <c r="Z9" s="613">
        <v>0.2</v>
      </c>
      <c r="AA9" s="613"/>
      <c r="AB9" s="613"/>
      <c r="AC9" s="613"/>
      <c r="AD9" s="614">
        <v>307368</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15725235</v>
      </c>
      <c r="BH9" s="611"/>
      <c r="BI9" s="611"/>
      <c r="BJ9" s="611"/>
      <c r="BK9" s="611"/>
      <c r="BL9" s="611"/>
      <c r="BM9" s="611"/>
      <c r="BN9" s="612"/>
      <c r="BO9" s="613">
        <v>34.6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8967708</v>
      </c>
      <c r="CS9" s="611"/>
      <c r="CT9" s="611"/>
      <c r="CU9" s="611"/>
      <c r="CV9" s="611"/>
      <c r="CW9" s="611"/>
      <c r="CX9" s="611"/>
      <c r="CY9" s="612"/>
      <c r="CZ9" s="613">
        <v>6.8</v>
      </c>
      <c r="DA9" s="613"/>
      <c r="DB9" s="613"/>
      <c r="DC9" s="613"/>
      <c r="DD9" s="619">
        <v>1931903</v>
      </c>
      <c r="DE9" s="611"/>
      <c r="DF9" s="611"/>
      <c r="DG9" s="611"/>
      <c r="DH9" s="611"/>
      <c r="DI9" s="611"/>
      <c r="DJ9" s="611"/>
      <c r="DK9" s="611"/>
      <c r="DL9" s="611"/>
      <c r="DM9" s="611"/>
      <c r="DN9" s="611"/>
      <c r="DO9" s="611"/>
      <c r="DP9" s="612"/>
      <c r="DQ9" s="619">
        <v>5493071</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1199025</v>
      </c>
      <c r="BH10" s="611"/>
      <c r="BI10" s="611"/>
      <c r="BJ10" s="611"/>
      <c r="BK10" s="611"/>
      <c r="BL10" s="611"/>
      <c r="BM10" s="611"/>
      <c r="BN10" s="612"/>
      <c r="BO10" s="613">
        <v>2.6</v>
      </c>
      <c r="BP10" s="613"/>
      <c r="BQ10" s="613"/>
      <c r="BR10" s="613"/>
      <c r="BS10" s="614">
        <v>201798</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236235</v>
      </c>
      <c r="CS10" s="611"/>
      <c r="CT10" s="611"/>
      <c r="CU10" s="611"/>
      <c r="CV10" s="611"/>
      <c r="CW10" s="611"/>
      <c r="CX10" s="611"/>
      <c r="CY10" s="612"/>
      <c r="CZ10" s="613">
        <v>0.2</v>
      </c>
      <c r="DA10" s="613"/>
      <c r="DB10" s="613"/>
      <c r="DC10" s="613"/>
      <c r="DD10" s="619">
        <v>5166</v>
      </c>
      <c r="DE10" s="611"/>
      <c r="DF10" s="611"/>
      <c r="DG10" s="611"/>
      <c r="DH10" s="611"/>
      <c r="DI10" s="611"/>
      <c r="DJ10" s="611"/>
      <c r="DK10" s="611"/>
      <c r="DL10" s="611"/>
      <c r="DM10" s="611"/>
      <c r="DN10" s="611"/>
      <c r="DO10" s="611"/>
      <c r="DP10" s="612"/>
      <c r="DQ10" s="619">
        <v>101324</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6823417</v>
      </c>
      <c r="S11" s="611"/>
      <c r="T11" s="611"/>
      <c r="U11" s="611"/>
      <c r="V11" s="611"/>
      <c r="W11" s="611"/>
      <c r="X11" s="611"/>
      <c r="Y11" s="612"/>
      <c r="Z11" s="615">
        <v>5</v>
      </c>
      <c r="AA11" s="616"/>
      <c r="AB11" s="616"/>
      <c r="AC11" s="622"/>
      <c r="AD11" s="619">
        <v>6823417</v>
      </c>
      <c r="AE11" s="611"/>
      <c r="AF11" s="611"/>
      <c r="AG11" s="611"/>
      <c r="AH11" s="611"/>
      <c r="AI11" s="611"/>
      <c r="AJ11" s="611"/>
      <c r="AK11" s="612"/>
      <c r="AL11" s="615">
        <v>10.7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2536938</v>
      </c>
      <c r="BH11" s="611"/>
      <c r="BI11" s="611"/>
      <c r="BJ11" s="611"/>
      <c r="BK11" s="611"/>
      <c r="BL11" s="611"/>
      <c r="BM11" s="611"/>
      <c r="BN11" s="612"/>
      <c r="BO11" s="613">
        <v>5.6</v>
      </c>
      <c r="BP11" s="613"/>
      <c r="BQ11" s="613"/>
      <c r="BR11" s="613"/>
      <c r="BS11" s="614">
        <v>722605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3405871</v>
      </c>
      <c r="CS11" s="611"/>
      <c r="CT11" s="611"/>
      <c r="CU11" s="611"/>
      <c r="CV11" s="611"/>
      <c r="CW11" s="611"/>
      <c r="CX11" s="611"/>
      <c r="CY11" s="612"/>
      <c r="CZ11" s="613">
        <v>2.6</v>
      </c>
      <c r="DA11" s="613"/>
      <c r="DB11" s="613"/>
      <c r="DC11" s="613"/>
      <c r="DD11" s="619">
        <v>1088506</v>
      </c>
      <c r="DE11" s="611"/>
      <c r="DF11" s="611"/>
      <c r="DG11" s="611"/>
      <c r="DH11" s="611"/>
      <c r="DI11" s="611"/>
      <c r="DJ11" s="611"/>
      <c r="DK11" s="611"/>
      <c r="DL11" s="611"/>
      <c r="DM11" s="611"/>
      <c r="DN11" s="611"/>
      <c r="DO11" s="611"/>
      <c r="DP11" s="612"/>
      <c r="DQ11" s="619">
        <v>1623109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25572</v>
      </c>
      <c r="S12" s="611"/>
      <c r="T12" s="611"/>
      <c r="U12" s="611"/>
      <c r="V12" s="611"/>
      <c r="W12" s="611"/>
      <c r="X12" s="611"/>
      <c r="Y12" s="612"/>
      <c r="Z12" s="613">
        <v>0</v>
      </c>
      <c r="AA12" s="613"/>
      <c r="AB12" s="613"/>
      <c r="AC12" s="613"/>
      <c r="AD12" s="614">
        <v>25572</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19280192</v>
      </c>
      <c r="BH12" s="611"/>
      <c r="BI12" s="611"/>
      <c r="BJ12" s="611"/>
      <c r="BK12" s="611"/>
      <c r="BL12" s="611"/>
      <c r="BM12" s="611"/>
      <c r="BN12" s="612"/>
      <c r="BO12" s="613">
        <v>42.4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2480658</v>
      </c>
      <c r="CS12" s="611"/>
      <c r="CT12" s="611"/>
      <c r="CU12" s="611"/>
      <c r="CV12" s="611"/>
      <c r="CW12" s="611"/>
      <c r="CX12" s="611"/>
      <c r="CY12" s="612"/>
      <c r="CZ12" s="613">
        <v>1.9</v>
      </c>
      <c r="DA12" s="613"/>
      <c r="DB12" s="613"/>
      <c r="DC12" s="613"/>
      <c r="DD12" s="619">
        <v>296144</v>
      </c>
      <c r="DE12" s="611"/>
      <c r="DF12" s="611"/>
      <c r="DG12" s="611"/>
      <c r="DH12" s="611"/>
      <c r="DI12" s="611"/>
      <c r="DJ12" s="611"/>
      <c r="DK12" s="611"/>
      <c r="DL12" s="611"/>
      <c r="DM12" s="611"/>
      <c r="DN12" s="611"/>
      <c r="DO12" s="611"/>
      <c r="DP12" s="612"/>
      <c r="DQ12" s="619">
        <v>1552522</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19091981</v>
      </c>
      <c r="BH13" s="611"/>
      <c r="BI13" s="611"/>
      <c r="BJ13" s="611"/>
      <c r="BK13" s="611"/>
      <c r="BL13" s="611"/>
      <c r="BM13" s="611"/>
      <c r="BN13" s="612"/>
      <c r="BO13" s="613">
        <v>42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21285622</v>
      </c>
      <c r="CS13" s="611"/>
      <c r="CT13" s="611"/>
      <c r="CU13" s="611"/>
      <c r="CV13" s="611"/>
      <c r="CW13" s="611"/>
      <c r="CX13" s="611"/>
      <c r="CY13" s="612"/>
      <c r="CZ13" s="613">
        <v>16</v>
      </c>
      <c r="DA13" s="613"/>
      <c r="DB13" s="613"/>
      <c r="DC13" s="613"/>
      <c r="DD13" s="619">
        <v>12477454</v>
      </c>
      <c r="DE13" s="611"/>
      <c r="DF13" s="611"/>
      <c r="DG13" s="611"/>
      <c r="DH13" s="611"/>
      <c r="DI13" s="611"/>
      <c r="DJ13" s="611"/>
      <c r="DK13" s="611"/>
      <c r="DL13" s="611"/>
      <c r="DM13" s="611"/>
      <c r="DN13" s="611"/>
      <c r="DO13" s="611"/>
      <c r="DP13" s="612"/>
      <c r="DQ13" s="619">
        <v>8555407</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9392</v>
      </c>
      <c r="S14" s="611"/>
      <c r="T14" s="611"/>
      <c r="U14" s="611"/>
      <c r="V14" s="611"/>
      <c r="W14" s="611"/>
      <c r="X14" s="611"/>
      <c r="Y14" s="612"/>
      <c r="Z14" s="613">
        <v>0</v>
      </c>
      <c r="AA14" s="613"/>
      <c r="AB14" s="613"/>
      <c r="AC14" s="613"/>
      <c r="AD14" s="614">
        <v>9392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837894</v>
      </c>
      <c r="BH14" s="611"/>
      <c r="BI14" s="611"/>
      <c r="BJ14" s="611"/>
      <c r="BK14" s="611"/>
      <c r="BL14" s="611"/>
      <c r="BM14" s="611"/>
      <c r="BN14" s="612"/>
      <c r="BO14" s="613">
        <v>1.8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3439230</v>
      </c>
      <c r="CS14" s="611"/>
      <c r="CT14" s="611"/>
      <c r="CU14" s="611"/>
      <c r="CV14" s="611"/>
      <c r="CW14" s="611"/>
      <c r="CX14" s="611"/>
      <c r="CY14" s="612"/>
      <c r="CZ14" s="613">
        <v>2.6</v>
      </c>
      <c r="DA14" s="613"/>
      <c r="DB14" s="613"/>
      <c r="DC14" s="613"/>
      <c r="DD14" s="619">
        <v>282364</v>
      </c>
      <c r="DE14" s="611"/>
      <c r="DF14" s="611"/>
      <c r="DG14" s="611"/>
      <c r="DH14" s="611"/>
      <c r="DI14" s="611"/>
      <c r="DJ14" s="611"/>
      <c r="DK14" s="611"/>
      <c r="DL14" s="611"/>
      <c r="DM14" s="611"/>
      <c r="DN14" s="611"/>
      <c r="DO14" s="611"/>
      <c r="DP14" s="612"/>
      <c r="DQ14" s="619">
        <v>3220084</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1946515</v>
      </c>
      <c r="BH15" s="611"/>
      <c r="BI15" s="611"/>
      <c r="BJ15" s="611"/>
      <c r="BK15" s="611"/>
      <c r="BL15" s="611"/>
      <c r="BM15" s="611"/>
      <c r="BN15" s="612"/>
      <c r="BO15" s="613">
        <v>4.3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18213043</v>
      </c>
      <c r="CS15" s="611"/>
      <c r="CT15" s="611"/>
      <c r="CU15" s="611"/>
      <c r="CV15" s="611"/>
      <c r="CW15" s="611"/>
      <c r="CX15" s="611"/>
      <c r="CY15" s="612"/>
      <c r="CZ15" s="613">
        <v>13.7</v>
      </c>
      <c r="DA15" s="613"/>
      <c r="DB15" s="613"/>
      <c r="DC15" s="613"/>
      <c r="DD15" s="619">
        <v>9803433</v>
      </c>
      <c r="DE15" s="611"/>
      <c r="DF15" s="611"/>
      <c r="DG15" s="611"/>
      <c r="DH15" s="611"/>
      <c r="DI15" s="611"/>
      <c r="DJ15" s="611"/>
      <c r="DK15" s="611"/>
      <c r="DL15" s="611"/>
      <c r="DM15" s="611"/>
      <c r="DN15" s="611"/>
      <c r="DO15" s="611"/>
      <c r="DP15" s="612"/>
      <c r="DQ15" s="619">
        <v>7631021</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107542</v>
      </c>
      <c r="S16" s="611"/>
      <c r="T16" s="611"/>
      <c r="U16" s="611"/>
      <c r="V16" s="611"/>
      <c r="W16" s="611"/>
      <c r="X16" s="611"/>
      <c r="Y16" s="612"/>
      <c r="Z16" s="613">
        <v>0.1</v>
      </c>
      <c r="AA16" s="613"/>
      <c r="AB16" s="613"/>
      <c r="AC16" s="613"/>
      <c r="AD16" s="614">
        <v>107542</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478071</v>
      </c>
      <c r="CS16" s="611"/>
      <c r="CT16" s="611"/>
      <c r="CU16" s="611"/>
      <c r="CV16" s="611"/>
      <c r="CW16" s="611"/>
      <c r="CX16" s="611"/>
      <c r="CY16" s="612"/>
      <c r="CZ16" s="613">
        <v>0.4</v>
      </c>
      <c r="DA16" s="613"/>
      <c r="DB16" s="613"/>
      <c r="DC16" s="613"/>
      <c r="DD16" s="619" t="s">
        <v>122</v>
      </c>
      <c r="DE16" s="611"/>
      <c r="DF16" s="611"/>
      <c r="DG16" s="611"/>
      <c r="DH16" s="611"/>
      <c r="DI16" s="611"/>
      <c r="DJ16" s="611"/>
      <c r="DK16" s="611"/>
      <c r="DL16" s="611"/>
      <c r="DM16" s="611"/>
      <c r="DN16" s="611"/>
      <c r="DO16" s="611"/>
      <c r="DP16" s="612"/>
      <c r="DQ16" s="619">
        <v>105268</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1101189</v>
      </c>
      <c r="S17" s="611"/>
      <c r="T17" s="611"/>
      <c r="U17" s="611"/>
      <c r="V17" s="611"/>
      <c r="W17" s="611"/>
      <c r="X17" s="611"/>
      <c r="Y17" s="612"/>
      <c r="Z17" s="613">
        <v>0.8</v>
      </c>
      <c r="AA17" s="613"/>
      <c r="AB17" s="613"/>
      <c r="AC17" s="613"/>
      <c r="AD17" s="614">
        <v>1101189</v>
      </c>
      <c r="AE17" s="614"/>
      <c r="AF17" s="614"/>
      <c r="AG17" s="614"/>
      <c r="AH17" s="614"/>
      <c r="AI17" s="614"/>
      <c r="AJ17" s="614"/>
      <c r="AK17" s="614"/>
      <c r="AL17" s="615">
        <v>1.7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13833719</v>
      </c>
      <c r="CS17" s="611"/>
      <c r="CT17" s="611"/>
      <c r="CU17" s="611"/>
      <c r="CV17" s="611"/>
      <c r="CW17" s="611"/>
      <c r="CX17" s="611"/>
      <c r="CY17" s="612"/>
      <c r="CZ17" s="613">
        <v>10.4</v>
      </c>
      <c r="DA17" s="613"/>
      <c r="DB17" s="613"/>
      <c r="DC17" s="613"/>
      <c r="DD17" s="619" t="s">
        <v>122</v>
      </c>
      <c r="DE17" s="611"/>
      <c r="DF17" s="611"/>
      <c r="DG17" s="611"/>
      <c r="DH17" s="611"/>
      <c r="DI17" s="611"/>
      <c r="DJ17" s="611"/>
      <c r="DK17" s="611"/>
      <c r="DL17" s="611"/>
      <c r="DM17" s="611"/>
      <c r="DN17" s="611"/>
      <c r="DO17" s="611"/>
      <c r="DP17" s="612"/>
      <c r="DQ17" s="619">
        <v>13765096</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281290</v>
      </c>
      <c r="S18" s="611"/>
      <c r="T18" s="611"/>
      <c r="U18" s="611"/>
      <c r="V18" s="611"/>
      <c r="W18" s="611"/>
      <c r="X18" s="611"/>
      <c r="Y18" s="612"/>
      <c r="Z18" s="613">
        <v>0.2</v>
      </c>
      <c r="AA18" s="613"/>
      <c r="AB18" s="613"/>
      <c r="AC18" s="613"/>
      <c r="AD18" s="614">
        <v>281059</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252469</v>
      </c>
      <c r="S19" s="611"/>
      <c r="T19" s="611"/>
      <c r="U19" s="611"/>
      <c r="V19" s="611"/>
      <c r="W19" s="611"/>
      <c r="X19" s="611"/>
      <c r="Y19" s="612"/>
      <c r="Z19" s="613">
        <v>0.2</v>
      </c>
      <c r="AA19" s="613"/>
      <c r="AB19" s="613"/>
      <c r="AC19" s="613"/>
      <c r="AD19" s="614">
        <v>252469</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3408135</v>
      </c>
      <c r="BH19" s="611"/>
      <c r="BI19" s="611"/>
      <c r="BJ19" s="611"/>
      <c r="BK19" s="611"/>
      <c r="BL19" s="611"/>
      <c r="BM19" s="611"/>
      <c r="BN19" s="612"/>
      <c r="BO19" s="613">
        <v>7.5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28821</v>
      </c>
      <c r="S20" s="611"/>
      <c r="T20" s="611"/>
      <c r="U20" s="611"/>
      <c r="V20" s="611"/>
      <c r="W20" s="611"/>
      <c r="X20" s="611"/>
      <c r="Y20" s="612"/>
      <c r="Z20" s="613">
        <v>0</v>
      </c>
      <c r="AA20" s="613"/>
      <c r="AB20" s="613"/>
      <c r="AC20" s="613"/>
      <c r="AD20" s="614">
        <v>28821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3408135</v>
      </c>
      <c r="BH20" s="611"/>
      <c r="BI20" s="611"/>
      <c r="BJ20" s="611"/>
      <c r="BK20" s="611"/>
      <c r="BL20" s="611"/>
      <c r="BM20" s="611"/>
      <c r="BN20" s="612"/>
      <c r="BO20" s="613">
        <v>7.5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132826885</v>
      </c>
      <c r="CS20" s="611"/>
      <c r="CT20" s="611"/>
      <c r="CU20" s="611"/>
      <c r="CV20" s="611"/>
      <c r="CW20" s="611"/>
      <c r="CX20" s="611"/>
      <c r="CY20" s="612"/>
      <c r="CZ20" s="613">
        <v>100</v>
      </c>
      <c r="DA20" s="613"/>
      <c r="DB20" s="613"/>
      <c r="DC20" s="613"/>
      <c r="DD20" s="619">
        <v>27119547</v>
      </c>
      <c r="DE20" s="611"/>
      <c r="DF20" s="611"/>
      <c r="DG20" s="611"/>
      <c r="DH20" s="611"/>
      <c r="DI20" s="611"/>
      <c r="DJ20" s="611"/>
      <c r="DK20" s="611"/>
      <c r="DL20" s="611"/>
      <c r="DM20" s="611"/>
      <c r="DN20" s="611"/>
      <c r="DO20" s="611"/>
      <c r="DP20" s="612"/>
      <c r="DQ20" s="619">
        <v>75712161</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14082847</v>
      </c>
      <c r="S21" s="611"/>
      <c r="T21" s="611"/>
      <c r="U21" s="611"/>
      <c r="V21" s="611"/>
      <c r="W21" s="611"/>
      <c r="X21" s="611"/>
      <c r="Y21" s="612"/>
      <c r="Z21" s="613">
        <v>10.4</v>
      </c>
      <c r="AA21" s="613"/>
      <c r="AB21" s="613"/>
      <c r="AC21" s="613"/>
      <c r="AD21" s="614">
        <v>11808655</v>
      </c>
      <c r="AE21" s="614"/>
      <c r="AF21" s="614"/>
      <c r="AG21" s="614"/>
      <c r="AH21" s="614"/>
      <c r="AI21" s="614"/>
      <c r="AJ21" s="614"/>
      <c r="AK21" s="614"/>
      <c r="AL21" s="615">
        <v>18.5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86972</v>
      </c>
      <c r="BH21" s="611"/>
      <c r="BI21" s="611"/>
      <c r="BJ21" s="611"/>
      <c r="BK21" s="611"/>
      <c r="BL21" s="611"/>
      <c r="BM21" s="611"/>
      <c r="BN21" s="612"/>
      <c r="BO21" s="613">
        <v>0.2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11808655</v>
      </c>
      <c r="S22" s="611"/>
      <c r="T22" s="611"/>
      <c r="U22" s="611"/>
      <c r="V22" s="611"/>
      <c r="W22" s="611"/>
      <c r="X22" s="611"/>
      <c r="Y22" s="612"/>
      <c r="Z22" s="613">
        <v>8.6999999999999993</v>
      </c>
      <c r="AA22" s="613"/>
      <c r="AB22" s="613"/>
      <c r="AC22" s="613"/>
      <c r="AD22" s="614">
        <v>11808655</v>
      </c>
      <c r="AE22" s="614"/>
      <c r="AF22" s="614"/>
      <c r="AG22" s="614"/>
      <c r="AH22" s="614"/>
      <c r="AI22" s="614"/>
      <c r="AJ22" s="614"/>
      <c r="AK22" s="614"/>
      <c r="AL22" s="615">
        <v>18.5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2274192</v>
      </c>
      <c r="S23" s="611"/>
      <c r="T23" s="611"/>
      <c r="U23" s="611"/>
      <c r="V23" s="611"/>
      <c r="W23" s="611"/>
      <c r="X23" s="611"/>
      <c r="Y23" s="612"/>
      <c r="Z23" s="613">
        <v>1.7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3321163</v>
      </c>
      <c r="BH23" s="611"/>
      <c r="BI23" s="611"/>
      <c r="BJ23" s="611"/>
      <c r="BK23" s="611"/>
      <c r="BL23" s="611"/>
      <c r="BM23" s="611"/>
      <c r="BN23" s="612"/>
      <c r="BO23" s="613">
        <v>7.3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65551196</v>
      </c>
      <c r="CS24" s="600"/>
      <c r="CT24" s="600"/>
      <c r="CU24" s="600"/>
      <c r="CV24" s="600"/>
      <c r="CW24" s="600"/>
      <c r="CX24" s="600"/>
      <c r="CY24" s="601"/>
      <c r="CZ24" s="604">
        <v>49.4</v>
      </c>
      <c r="DA24" s="605"/>
      <c r="DB24" s="605"/>
      <c r="DC24" s="621"/>
      <c r="DD24" s="645">
        <v>42999548</v>
      </c>
      <c r="DE24" s="600"/>
      <c r="DF24" s="600"/>
      <c r="DG24" s="600"/>
      <c r="DH24" s="600"/>
      <c r="DI24" s="600"/>
      <c r="DJ24" s="600"/>
      <c r="DK24" s="601"/>
      <c r="DL24" s="645">
        <v>39012078</v>
      </c>
      <c r="DM24" s="600"/>
      <c r="DN24" s="600"/>
      <c r="DO24" s="600"/>
      <c r="DP24" s="600"/>
      <c r="DQ24" s="600"/>
      <c r="DR24" s="600"/>
      <c r="DS24" s="600"/>
      <c r="DT24" s="600"/>
      <c r="DU24" s="600"/>
      <c r="DV24" s="601"/>
      <c r="DW24" s="604">
        <v>59.5</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69414480</v>
      </c>
      <c r="S25" s="611"/>
      <c r="T25" s="611"/>
      <c r="U25" s="611"/>
      <c r="V25" s="611"/>
      <c r="W25" s="611"/>
      <c r="X25" s="611"/>
      <c r="Y25" s="612"/>
      <c r="Z25" s="613">
        <v>51.1</v>
      </c>
      <c r="AA25" s="613"/>
      <c r="AB25" s="613"/>
      <c r="AC25" s="613"/>
      <c r="AD25" s="614">
        <v>63818894</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18664485</v>
      </c>
      <c r="CS25" s="642"/>
      <c r="CT25" s="642"/>
      <c r="CU25" s="642"/>
      <c r="CV25" s="642"/>
      <c r="CW25" s="642"/>
      <c r="CX25" s="642"/>
      <c r="CY25" s="643"/>
      <c r="CZ25" s="615">
        <v>14.1</v>
      </c>
      <c r="DA25" s="640"/>
      <c r="DB25" s="640"/>
      <c r="DC25" s="644"/>
      <c r="DD25" s="619">
        <v>17627249</v>
      </c>
      <c r="DE25" s="642"/>
      <c r="DF25" s="642"/>
      <c r="DG25" s="642"/>
      <c r="DH25" s="642"/>
      <c r="DI25" s="642"/>
      <c r="DJ25" s="642"/>
      <c r="DK25" s="643"/>
      <c r="DL25" s="619">
        <v>16973509</v>
      </c>
      <c r="DM25" s="642"/>
      <c r="DN25" s="642"/>
      <c r="DO25" s="642"/>
      <c r="DP25" s="642"/>
      <c r="DQ25" s="642"/>
      <c r="DR25" s="642"/>
      <c r="DS25" s="642"/>
      <c r="DT25" s="642"/>
      <c r="DU25" s="642"/>
      <c r="DV25" s="643"/>
      <c r="DW25" s="615">
        <v>25.9</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28284</v>
      </c>
      <c r="S26" s="611"/>
      <c r="T26" s="611"/>
      <c r="U26" s="611"/>
      <c r="V26" s="611"/>
      <c r="W26" s="611"/>
      <c r="X26" s="611"/>
      <c r="Y26" s="612"/>
      <c r="Z26" s="613">
        <v>0</v>
      </c>
      <c r="AA26" s="613"/>
      <c r="AB26" s="613"/>
      <c r="AC26" s="613"/>
      <c r="AD26" s="614">
        <v>28284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12321078</v>
      </c>
      <c r="CS26" s="611"/>
      <c r="CT26" s="611"/>
      <c r="CU26" s="611"/>
      <c r="CV26" s="611"/>
      <c r="CW26" s="611"/>
      <c r="CX26" s="611"/>
      <c r="CY26" s="612"/>
      <c r="CZ26" s="615">
        <v>9.3000000000000007</v>
      </c>
      <c r="DA26" s="640"/>
      <c r="DB26" s="640"/>
      <c r="DC26" s="644"/>
      <c r="DD26" s="619">
        <v>11576749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212838</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45424092</v>
      </c>
      <c r="BH27" s="611"/>
      <c r="BI27" s="611"/>
      <c r="BJ27" s="611"/>
      <c r="BK27" s="611"/>
      <c r="BL27" s="611"/>
      <c r="BM27" s="611"/>
      <c r="BN27" s="612"/>
      <c r="BO27" s="613">
        <v>100</v>
      </c>
      <c r="BP27" s="613"/>
      <c r="BQ27" s="613"/>
      <c r="BR27" s="613"/>
      <c r="BS27" s="614">
        <v>924403</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33053014</v>
      </c>
      <c r="CS27" s="642"/>
      <c r="CT27" s="642"/>
      <c r="CU27" s="642"/>
      <c r="CV27" s="642"/>
      <c r="CW27" s="642"/>
      <c r="CX27" s="642"/>
      <c r="CY27" s="643"/>
      <c r="CZ27" s="615">
        <v>24.9</v>
      </c>
      <c r="DA27" s="640"/>
      <c r="DB27" s="640"/>
      <c r="DC27" s="644"/>
      <c r="DD27" s="619">
        <v>11607225</v>
      </c>
      <c r="DE27" s="642"/>
      <c r="DF27" s="642"/>
      <c r="DG27" s="642"/>
      <c r="DH27" s="642"/>
      <c r="DI27" s="642"/>
      <c r="DJ27" s="642"/>
      <c r="DK27" s="643"/>
      <c r="DL27" s="619">
        <v>8987398</v>
      </c>
      <c r="DM27" s="642"/>
      <c r="DN27" s="642"/>
      <c r="DO27" s="642"/>
      <c r="DP27" s="642"/>
      <c r="DQ27" s="642"/>
      <c r="DR27" s="642"/>
      <c r="DS27" s="642"/>
      <c r="DT27" s="642"/>
      <c r="DU27" s="642"/>
      <c r="DV27" s="643"/>
      <c r="DW27" s="615">
        <v>13.7</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855541</v>
      </c>
      <c r="S28" s="611"/>
      <c r="T28" s="611"/>
      <c r="U28" s="611"/>
      <c r="V28" s="611"/>
      <c r="W28" s="611"/>
      <c r="X28" s="611"/>
      <c r="Y28" s="612"/>
      <c r="Z28" s="613">
        <v>0.6</v>
      </c>
      <c r="AA28" s="613"/>
      <c r="AB28" s="613"/>
      <c r="AC28" s="613"/>
      <c r="AD28" s="614">
        <v>129345</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13833697</v>
      </c>
      <c r="CS28" s="611"/>
      <c r="CT28" s="611"/>
      <c r="CU28" s="611"/>
      <c r="CV28" s="611"/>
      <c r="CW28" s="611"/>
      <c r="CX28" s="611"/>
      <c r="CY28" s="612"/>
      <c r="CZ28" s="615">
        <v>10.4</v>
      </c>
      <c r="DA28" s="640"/>
      <c r="DB28" s="640"/>
      <c r="DC28" s="644"/>
      <c r="DD28" s="619">
        <v>13765074</v>
      </c>
      <c r="DE28" s="611"/>
      <c r="DF28" s="611"/>
      <c r="DG28" s="611"/>
      <c r="DH28" s="611"/>
      <c r="DI28" s="611"/>
      <c r="DJ28" s="611"/>
      <c r="DK28" s="612"/>
      <c r="DL28" s="619">
        <v>13051171</v>
      </c>
      <c r="DM28" s="611"/>
      <c r="DN28" s="611"/>
      <c r="DO28" s="611"/>
      <c r="DP28" s="611"/>
      <c r="DQ28" s="611"/>
      <c r="DR28" s="611"/>
      <c r="DS28" s="611"/>
      <c r="DT28" s="611"/>
      <c r="DU28" s="611"/>
      <c r="DV28" s="612"/>
      <c r="DW28" s="615">
        <v>19.899999999999999</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333774</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13833697</v>
      </c>
      <c r="CS29" s="642"/>
      <c r="CT29" s="642"/>
      <c r="CU29" s="642"/>
      <c r="CV29" s="642"/>
      <c r="CW29" s="642"/>
      <c r="CX29" s="642"/>
      <c r="CY29" s="643"/>
      <c r="CZ29" s="615">
        <v>10.4</v>
      </c>
      <c r="DA29" s="640"/>
      <c r="DB29" s="640"/>
      <c r="DC29" s="644"/>
      <c r="DD29" s="619">
        <v>13765074</v>
      </c>
      <c r="DE29" s="642"/>
      <c r="DF29" s="642"/>
      <c r="DG29" s="642"/>
      <c r="DH29" s="642"/>
      <c r="DI29" s="642"/>
      <c r="DJ29" s="642"/>
      <c r="DK29" s="643"/>
      <c r="DL29" s="619">
        <v>13051171</v>
      </c>
      <c r="DM29" s="642"/>
      <c r="DN29" s="642"/>
      <c r="DO29" s="642"/>
      <c r="DP29" s="642"/>
      <c r="DQ29" s="642"/>
      <c r="DR29" s="642"/>
      <c r="DS29" s="642"/>
      <c r="DT29" s="642"/>
      <c r="DU29" s="642"/>
      <c r="DV29" s="643"/>
      <c r="DW29" s="615">
        <v>19.899999999999999</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29593126</v>
      </c>
      <c r="S30" s="611"/>
      <c r="T30" s="611"/>
      <c r="U30" s="611"/>
      <c r="V30" s="611"/>
      <c r="W30" s="611"/>
      <c r="X30" s="611"/>
      <c r="Y30" s="612"/>
      <c r="Z30" s="613">
        <v>21.8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13391230</v>
      </c>
      <c r="CS30" s="611"/>
      <c r="CT30" s="611"/>
      <c r="CU30" s="611"/>
      <c r="CV30" s="611"/>
      <c r="CW30" s="611"/>
      <c r="CX30" s="611"/>
      <c r="CY30" s="612"/>
      <c r="CZ30" s="615">
        <v>10.1</v>
      </c>
      <c r="DA30" s="640"/>
      <c r="DB30" s="640"/>
      <c r="DC30" s="644"/>
      <c r="DD30" s="619">
        <v>13322607</v>
      </c>
      <c r="DE30" s="611"/>
      <c r="DF30" s="611"/>
      <c r="DG30" s="611"/>
      <c r="DH30" s="611"/>
      <c r="DI30" s="611"/>
      <c r="DJ30" s="611"/>
      <c r="DK30" s="612"/>
      <c r="DL30" s="619">
        <v>12608707</v>
      </c>
      <c r="DM30" s="611"/>
      <c r="DN30" s="611"/>
      <c r="DO30" s="611"/>
      <c r="DP30" s="611"/>
      <c r="DQ30" s="611"/>
      <c r="DR30" s="611"/>
      <c r="DS30" s="611"/>
      <c r="DT30" s="611"/>
      <c r="DU30" s="611"/>
      <c r="DV30" s="612"/>
      <c r="DW30" s="615">
        <v>19.2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98.6</v>
      </c>
      <c r="BN31" s="654"/>
      <c r="BO31" s="654"/>
      <c r="BP31" s="654"/>
      <c r="BQ31" s="655"/>
      <c r="BR31" s="666">
        <v>99.5</v>
      </c>
      <c r="BS31" s="654"/>
      <c r="BT31" s="654"/>
      <c r="BU31" s="654"/>
      <c r="BV31" s="654"/>
      <c r="BW31" s="654"/>
      <c r="BX31" s="605">
        <v>98.4</v>
      </c>
      <c r="BY31" s="654"/>
      <c r="BZ31" s="654"/>
      <c r="CA31" s="654"/>
      <c r="CB31" s="655"/>
      <c r="CD31" s="648"/>
      <c r="CE31" s="649"/>
      <c r="CF31" s="607" t="s">
        <v>300</v>
      </c>
      <c r="CG31" s="608"/>
      <c r="CH31" s="608"/>
      <c r="CI31" s="608"/>
      <c r="CJ31" s="608"/>
      <c r="CK31" s="608"/>
      <c r="CL31" s="608"/>
      <c r="CM31" s="608"/>
      <c r="CN31" s="608"/>
      <c r="CO31" s="608"/>
      <c r="CP31" s="608"/>
      <c r="CQ31" s="609"/>
      <c r="CR31" s="610">
        <v>442467</v>
      </c>
      <c r="CS31" s="642"/>
      <c r="CT31" s="642"/>
      <c r="CU31" s="642"/>
      <c r="CV31" s="642"/>
      <c r="CW31" s="642"/>
      <c r="CX31" s="642"/>
      <c r="CY31" s="643"/>
      <c r="CZ31" s="615">
        <v>0.3</v>
      </c>
      <c r="DA31" s="640"/>
      <c r="DB31" s="640"/>
      <c r="DC31" s="644"/>
      <c r="DD31" s="619">
        <v>442467</v>
      </c>
      <c r="DE31" s="642"/>
      <c r="DF31" s="642"/>
      <c r="DG31" s="642"/>
      <c r="DH31" s="642"/>
      <c r="DI31" s="642"/>
      <c r="DJ31" s="642"/>
      <c r="DK31" s="643"/>
      <c r="DL31" s="619">
        <v>442464</v>
      </c>
      <c r="DM31" s="642"/>
      <c r="DN31" s="642"/>
      <c r="DO31" s="642"/>
      <c r="DP31" s="642"/>
      <c r="DQ31" s="642"/>
      <c r="DR31" s="642"/>
      <c r="DS31" s="642"/>
      <c r="DT31" s="642"/>
      <c r="DU31" s="642"/>
      <c r="DV31" s="643"/>
      <c r="DW31" s="615">
        <v>0.7</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11708447</v>
      </c>
      <c r="S32" s="611"/>
      <c r="T32" s="611"/>
      <c r="U32" s="611"/>
      <c r="V32" s="611"/>
      <c r="W32" s="611"/>
      <c r="X32" s="611"/>
      <c r="Y32" s="612"/>
      <c r="Z32" s="613">
        <v>8.6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2"/>
      <c r="BI32" s="642"/>
      <c r="BJ32" s="642"/>
      <c r="BK32" s="642"/>
      <c r="BL32" s="642"/>
      <c r="BM32" s="616">
        <v>98.9</v>
      </c>
      <c r="BN32" s="642"/>
      <c r="BO32" s="642"/>
      <c r="BP32" s="642"/>
      <c r="BQ32" s="665"/>
      <c r="BR32" s="667">
        <v>99.5</v>
      </c>
      <c r="BS32" s="642"/>
      <c r="BT32" s="642"/>
      <c r="BU32" s="642"/>
      <c r="BV32" s="642"/>
      <c r="BW32" s="642"/>
      <c r="BX32" s="616">
        <v>98.8</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260244</v>
      </c>
      <c r="S33" s="611"/>
      <c r="T33" s="611"/>
      <c r="U33" s="611"/>
      <c r="V33" s="611"/>
      <c r="W33" s="611"/>
      <c r="X33" s="611"/>
      <c r="Y33" s="612"/>
      <c r="Z33" s="613">
        <v>0.2</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99.5</v>
      </c>
      <c r="BH33" s="669"/>
      <c r="BI33" s="669"/>
      <c r="BJ33" s="669"/>
      <c r="BK33" s="669"/>
      <c r="BL33" s="669"/>
      <c r="BM33" s="670">
        <v>98.1</v>
      </c>
      <c r="BN33" s="669"/>
      <c r="BO33" s="669"/>
      <c r="BP33" s="669"/>
      <c r="BQ33" s="671"/>
      <c r="BR33" s="668">
        <v>99.6</v>
      </c>
      <c r="BS33" s="669"/>
      <c r="BT33" s="669"/>
      <c r="BU33" s="669"/>
      <c r="BV33" s="669"/>
      <c r="BW33" s="669"/>
      <c r="BX33" s="670">
        <v>98</v>
      </c>
      <c r="BY33" s="669"/>
      <c r="BZ33" s="669"/>
      <c r="CA33" s="669"/>
      <c r="CB33" s="671"/>
      <c r="CD33" s="607" t="s">
        <v>307</v>
      </c>
      <c r="CE33" s="608"/>
      <c r="CF33" s="608"/>
      <c r="CG33" s="608"/>
      <c r="CH33" s="608"/>
      <c r="CI33" s="608"/>
      <c r="CJ33" s="608"/>
      <c r="CK33" s="608"/>
      <c r="CL33" s="608"/>
      <c r="CM33" s="608"/>
      <c r="CN33" s="608"/>
      <c r="CO33" s="608"/>
      <c r="CP33" s="608"/>
      <c r="CQ33" s="609"/>
      <c r="CR33" s="610">
        <v>39678071</v>
      </c>
      <c r="CS33" s="642"/>
      <c r="CT33" s="642"/>
      <c r="CU33" s="642"/>
      <c r="CV33" s="642"/>
      <c r="CW33" s="642"/>
      <c r="CX33" s="642"/>
      <c r="CY33" s="643"/>
      <c r="CZ33" s="615">
        <v>29.9</v>
      </c>
      <c r="DA33" s="640"/>
      <c r="DB33" s="640"/>
      <c r="DC33" s="644"/>
      <c r="DD33" s="619">
        <v>30213986</v>
      </c>
      <c r="DE33" s="642"/>
      <c r="DF33" s="642"/>
      <c r="DG33" s="642"/>
      <c r="DH33" s="642"/>
      <c r="DI33" s="642"/>
      <c r="DJ33" s="642"/>
      <c r="DK33" s="643"/>
      <c r="DL33" s="619">
        <v>20765701</v>
      </c>
      <c r="DM33" s="642"/>
      <c r="DN33" s="642"/>
      <c r="DO33" s="642"/>
      <c r="DP33" s="642"/>
      <c r="DQ33" s="642"/>
      <c r="DR33" s="642"/>
      <c r="DS33" s="642"/>
      <c r="DT33" s="642"/>
      <c r="DU33" s="642"/>
      <c r="DV33" s="643"/>
      <c r="DW33" s="615">
        <v>31.7</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489910</v>
      </c>
      <c r="S34" s="611"/>
      <c r="T34" s="611"/>
      <c r="U34" s="611"/>
      <c r="V34" s="611"/>
      <c r="W34" s="611"/>
      <c r="X34" s="611"/>
      <c r="Y34" s="612"/>
      <c r="Z34" s="613">
        <v>0.4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15683997</v>
      </c>
      <c r="CS34" s="611"/>
      <c r="CT34" s="611"/>
      <c r="CU34" s="611"/>
      <c r="CV34" s="611"/>
      <c r="CW34" s="611"/>
      <c r="CX34" s="611"/>
      <c r="CY34" s="612"/>
      <c r="CZ34" s="615">
        <v>11.8</v>
      </c>
      <c r="DA34" s="640"/>
      <c r="DB34" s="640"/>
      <c r="DC34" s="644"/>
      <c r="DD34" s="619">
        <v>11095331</v>
      </c>
      <c r="DE34" s="611"/>
      <c r="DF34" s="611"/>
      <c r="DG34" s="611"/>
      <c r="DH34" s="611"/>
      <c r="DI34" s="611"/>
      <c r="DJ34" s="611"/>
      <c r="DK34" s="612"/>
      <c r="DL34" s="619">
        <v>7368641</v>
      </c>
      <c r="DM34" s="611"/>
      <c r="DN34" s="611"/>
      <c r="DO34" s="611"/>
      <c r="DP34" s="611"/>
      <c r="DQ34" s="611"/>
      <c r="DR34" s="611"/>
      <c r="DS34" s="611"/>
      <c r="DT34" s="611"/>
      <c r="DU34" s="611"/>
      <c r="DV34" s="612"/>
      <c r="DW34" s="615">
        <v>11.2</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1094633</v>
      </c>
      <c r="S35" s="611"/>
      <c r="T35" s="611"/>
      <c r="U35" s="611"/>
      <c r="V35" s="611"/>
      <c r="W35" s="611"/>
      <c r="X35" s="611"/>
      <c r="Y35" s="612"/>
      <c r="Z35" s="613">
        <v>0.8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1373238</v>
      </c>
      <c r="CS35" s="642"/>
      <c r="CT35" s="642"/>
      <c r="CU35" s="642"/>
      <c r="CV35" s="642"/>
      <c r="CW35" s="642"/>
      <c r="CX35" s="642"/>
      <c r="CY35" s="643"/>
      <c r="CZ35" s="615">
        <v>1</v>
      </c>
      <c r="DA35" s="640"/>
      <c r="DB35" s="640"/>
      <c r="DC35" s="644"/>
      <c r="DD35" s="619">
        <v>1018738</v>
      </c>
      <c r="DE35" s="642"/>
      <c r="DF35" s="642"/>
      <c r="DG35" s="642"/>
      <c r="DH35" s="642"/>
      <c r="DI35" s="642"/>
      <c r="DJ35" s="642"/>
      <c r="DK35" s="643"/>
      <c r="DL35" s="619">
        <v>847287</v>
      </c>
      <c r="DM35" s="642"/>
      <c r="DN35" s="642"/>
      <c r="DO35" s="642"/>
      <c r="DP35" s="642"/>
      <c r="DQ35" s="642"/>
      <c r="DR35" s="642"/>
      <c r="DS35" s="642"/>
      <c r="DT35" s="642"/>
      <c r="DU35" s="642"/>
      <c r="DV35" s="643"/>
      <c r="DW35" s="615">
        <v>1.3</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2354395</v>
      </c>
      <c r="S36" s="611"/>
      <c r="T36" s="611"/>
      <c r="U36" s="611"/>
      <c r="V36" s="611"/>
      <c r="W36" s="611"/>
      <c r="X36" s="611"/>
      <c r="Y36" s="612"/>
      <c r="Z36" s="613">
        <v>1.7</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13381150</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396650</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10782417</v>
      </c>
      <c r="CS36" s="611"/>
      <c r="CT36" s="611"/>
      <c r="CU36" s="611"/>
      <c r="CV36" s="611"/>
      <c r="CW36" s="611"/>
      <c r="CX36" s="611"/>
      <c r="CY36" s="612"/>
      <c r="CZ36" s="615">
        <v>8.1</v>
      </c>
      <c r="DA36" s="640"/>
      <c r="DB36" s="640"/>
      <c r="DC36" s="644"/>
      <c r="DD36" s="619">
        <v>8846764</v>
      </c>
      <c r="DE36" s="611"/>
      <c r="DF36" s="611"/>
      <c r="DG36" s="611"/>
      <c r="DH36" s="611"/>
      <c r="DI36" s="611"/>
      <c r="DJ36" s="611"/>
      <c r="DK36" s="612"/>
      <c r="DL36" s="619">
        <v>5226351</v>
      </c>
      <c r="DM36" s="611"/>
      <c r="DN36" s="611"/>
      <c r="DO36" s="611"/>
      <c r="DP36" s="611"/>
      <c r="DQ36" s="611"/>
      <c r="DR36" s="611"/>
      <c r="DS36" s="611"/>
      <c r="DT36" s="611"/>
      <c r="DU36" s="611"/>
      <c r="DV36" s="612"/>
      <c r="DW36" s="615">
        <v>8</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3290500</v>
      </c>
      <c r="S37" s="611"/>
      <c r="T37" s="611"/>
      <c r="U37" s="611"/>
      <c r="V37" s="611"/>
      <c r="W37" s="611"/>
      <c r="X37" s="611"/>
      <c r="Y37" s="612"/>
      <c r="Z37" s="613">
        <v>2.4</v>
      </c>
      <c r="AA37" s="613"/>
      <c r="AB37" s="613"/>
      <c r="AC37" s="613"/>
      <c r="AD37" s="614">
        <v>168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3580884</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227283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693490</v>
      </c>
      <c r="CS37" s="642"/>
      <c r="CT37" s="642"/>
      <c r="CU37" s="642"/>
      <c r="CV37" s="642"/>
      <c r="CW37" s="642"/>
      <c r="CX37" s="642"/>
      <c r="CY37" s="643"/>
      <c r="CZ37" s="615">
        <v>0.5</v>
      </c>
      <c r="DA37" s="640"/>
      <c r="DB37" s="640"/>
      <c r="DC37" s="644"/>
      <c r="DD37" s="619">
        <v>693490</v>
      </c>
      <c r="DE37" s="642"/>
      <c r="DF37" s="642"/>
      <c r="DG37" s="642"/>
      <c r="DH37" s="642"/>
      <c r="DI37" s="642"/>
      <c r="DJ37" s="642"/>
      <c r="DK37" s="643"/>
      <c r="DL37" s="619">
        <v>693490</v>
      </c>
      <c r="DM37" s="642"/>
      <c r="DN37" s="642"/>
      <c r="DO37" s="642"/>
      <c r="DP37" s="642"/>
      <c r="DQ37" s="642"/>
      <c r="DR37" s="642"/>
      <c r="DS37" s="642"/>
      <c r="DT37" s="642"/>
      <c r="DU37" s="642"/>
      <c r="DV37" s="643"/>
      <c r="DW37" s="615">
        <v>1.1000000000000001</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16150284</v>
      </c>
      <c r="S38" s="611"/>
      <c r="T38" s="611"/>
      <c r="U38" s="611"/>
      <c r="V38" s="611"/>
      <c r="W38" s="611"/>
      <c r="X38" s="611"/>
      <c r="Y38" s="612"/>
      <c r="Z38" s="613">
        <v>11.9</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240981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26571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9441669</v>
      </c>
      <c r="CS38" s="611"/>
      <c r="CT38" s="611"/>
      <c r="CU38" s="611"/>
      <c r="CV38" s="611"/>
      <c r="CW38" s="611"/>
      <c r="CX38" s="611"/>
      <c r="CY38" s="612"/>
      <c r="CZ38" s="615">
        <v>7.1</v>
      </c>
      <c r="DA38" s="640"/>
      <c r="DB38" s="640"/>
      <c r="DC38" s="644"/>
      <c r="DD38" s="619">
        <v>7900613</v>
      </c>
      <c r="DE38" s="611"/>
      <c r="DF38" s="611"/>
      <c r="DG38" s="611"/>
      <c r="DH38" s="611"/>
      <c r="DI38" s="611"/>
      <c r="DJ38" s="611"/>
      <c r="DK38" s="612"/>
      <c r="DL38" s="619">
        <v>7323422</v>
      </c>
      <c r="DM38" s="611"/>
      <c r="DN38" s="611"/>
      <c r="DO38" s="611"/>
      <c r="DP38" s="611"/>
      <c r="DQ38" s="611"/>
      <c r="DR38" s="611"/>
      <c r="DS38" s="611"/>
      <c r="DT38" s="611"/>
      <c r="DU38" s="611"/>
      <c r="DV38" s="612"/>
      <c r="DW38" s="615">
        <v>11.2</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147896</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37955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1313519</v>
      </c>
      <c r="CS39" s="642"/>
      <c r="CT39" s="642"/>
      <c r="CU39" s="642"/>
      <c r="CV39" s="642"/>
      <c r="CW39" s="642"/>
      <c r="CX39" s="642"/>
      <c r="CY39" s="643"/>
      <c r="CZ39" s="615">
        <v>1</v>
      </c>
      <c r="DA39" s="640"/>
      <c r="DB39" s="640"/>
      <c r="DC39" s="644"/>
      <c r="DD39" s="619">
        <v>1232468</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1611184</v>
      </c>
      <c r="S40" s="611"/>
      <c r="T40" s="611"/>
      <c r="U40" s="611"/>
      <c r="V40" s="611"/>
      <c r="W40" s="611"/>
      <c r="X40" s="611"/>
      <c r="Y40" s="612"/>
      <c r="Z40" s="613">
        <v>1.2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70300</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1083231</v>
      </c>
      <c r="CS40" s="611"/>
      <c r="CT40" s="611"/>
      <c r="CU40" s="611"/>
      <c r="CV40" s="611"/>
      <c r="CW40" s="611"/>
      <c r="CX40" s="611"/>
      <c r="CY40" s="612"/>
      <c r="CZ40" s="615">
        <v>0.8</v>
      </c>
      <c r="DA40" s="640"/>
      <c r="DB40" s="640"/>
      <c r="DC40" s="644"/>
      <c r="DD40" s="619">
        <v>120072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135786456</v>
      </c>
      <c r="S41" s="683"/>
      <c r="T41" s="683"/>
      <c r="U41" s="683"/>
      <c r="V41" s="683"/>
      <c r="W41" s="683"/>
      <c r="X41" s="683"/>
      <c r="Y41" s="687"/>
      <c r="Z41" s="688">
        <v>100</v>
      </c>
      <c r="AA41" s="688"/>
      <c r="AB41" s="688"/>
      <c r="AC41" s="688"/>
      <c r="AD41" s="689">
        <v>63976691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1628644</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7712445</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400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27597618</v>
      </c>
      <c r="CS42" s="642"/>
      <c r="CT42" s="642"/>
      <c r="CU42" s="642"/>
      <c r="CV42" s="642"/>
      <c r="CW42" s="642"/>
      <c r="CX42" s="642"/>
      <c r="CY42" s="643"/>
      <c r="CZ42" s="615">
        <v>20.8</v>
      </c>
      <c r="DA42" s="640"/>
      <c r="DB42" s="640"/>
      <c r="DC42" s="644"/>
      <c r="DD42" s="619">
        <v>2498627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248694</v>
      </c>
      <c r="CS43" s="642"/>
      <c r="CT43" s="642"/>
      <c r="CU43" s="642"/>
      <c r="CV43" s="642"/>
      <c r="CW43" s="642"/>
      <c r="CX43" s="642"/>
      <c r="CY43" s="643"/>
      <c r="CZ43" s="615">
        <v>0.2</v>
      </c>
      <c r="DA43" s="640"/>
      <c r="DB43" s="640"/>
      <c r="DC43" s="644"/>
      <c r="DD43" s="619">
        <v>79521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27119547</v>
      </c>
      <c r="CS44" s="611"/>
      <c r="CT44" s="611"/>
      <c r="CU44" s="611"/>
      <c r="CV44" s="611"/>
      <c r="CW44" s="611"/>
      <c r="CX44" s="611"/>
      <c r="CY44" s="612"/>
      <c r="CZ44" s="615">
        <v>20.399999999999999</v>
      </c>
      <c r="DA44" s="616"/>
      <c r="DB44" s="616"/>
      <c r="DC44" s="622"/>
      <c r="DD44" s="619">
        <v>2393359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16578914</v>
      </c>
      <c r="CS45" s="642"/>
      <c r="CT45" s="642"/>
      <c r="CU45" s="642"/>
      <c r="CV45" s="642"/>
      <c r="CW45" s="642"/>
      <c r="CX45" s="642"/>
      <c r="CY45" s="643"/>
      <c r="CZ45" s="615">
        <v>12.5</v>
      </c>
      <c r="DA45" s="640"/>
      <c r="DB45" s="640"/>
      <c r="DC45" s="644"/>
      <c r="DD45" s="619">
        <v>574353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9938117</v>
      </c>
      <c r="CS46" s="611"/>
      <c r="CT46" s="611"/>
      <c r="CU46" s="611"/>
      <c r="CV46" s="611"/>
      <c r="CW46" s="611"/>
      <c r="CX46" s="611"/>
      <c r="CY46" s="612"/>
      <c r="CZ46" s="615">
        <v>7.5</v>
      </c>
      <c r="DA46" s="616"/>
      <c r="DB46" s="616"/>
      <c r="DC46" s="622"/>
      <c r="DD46" s="619">
        <v>1619792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478071</v>
      </c>
      <c r="CS47" s="642"/>
      <c r="CT47" s="642"/>
      <c r="CU47" s="642"/>
      <c r="CV47" s="642"/>
      <c r="CW47" s="642"/>
      <c r="CX47" s="642"/>
      <c r="CY47" s="643"/>
      <c r="CZ47" s="615">
        <v>0.4</v>
      </c>
      <c r="DA47" s="640"/>
      <c r="DB47" s="640"/>
      <c r="DC47" s="644"/>
      <c r="DD47" s="619">
        <v>105268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132826885</v>
      </c>
      <c r="CS49" s="669"/>
      <c r="CT49" s="669"/>
      <c r="CU49" s="669"/>
      <c r="CV49" s="669"/>
      <c r="CW49" s="669"/>
      <c r="CX49" s="669"/>
      <c r="CY49" s="698"/>
      <c r="CZ49" s="690">
        <v>100</v>
      </c>
      <c r="DA49" s="699"/>
      <c r="DB49" s="699"/>
      <c r="DC49" s="700"/>
      <c r="DD49" s="701">
        <v>75712161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oqOeARHY1xtkIyyfXA2jMBC5vBW8Tqb8cgQ5lEz9e1JFSjo8tRPXk/mGnTQHi9UGWMUC4hY6OH5eMmlc9pLJA==" saltValue="xFSQI1d8MmE+z5AQZYOV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139027</v>
      </c>
      <c r="R7" s="740"/>
      <c r="S7" s="740"/>
      <c r="T7" s="740"/>
      <c r="U7" s="740"/>
      <c r="V7" s="740">
        <v>136082</v>
      </c>
      <c r="W7" s="740"/>
      <c r="X7" s="740"/>
      <c r="Y7" s="740"/>
      <c r="Z7" s="740"/>
      <c r="AA7" s="740">
        <v>2945</v>
      </c>
      <c r="AB7" s="740"/>
      <c r="AC7" s="740"/>
      <c r="AD7" s="740"/>
      <c r="AE7" s="741"/>
      <c r="AF7" s="742">
        <v>2190</v>
      </c>
      <c r="AG7" s="743"/>
      <c r="AH7" s="743"/>
      <c r="AI7" s="743"/>
      <c r="AJ7" s="744"/>
      <c r="AK7" s="745">
        <v>1096</v>
      </c>
      <c r="AL7" s="746"/>
      <c r="AM7" s="746"/>
      <c r="AN7" s="746"/>
      <c r="AO7" s="746"/>
      <c r="AP7" s="746">
        <v>135579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561</v>
      </c>
      <c r="BT7" s="734"/>
      <c r="BU7" s="734"/>
      <c r="BV7" s="734"/>
      <c r="BW7" s="734"/>
      <c r="BX7" s="734"/>
      <c r="BY7" s="734"/>
      <c r="BZ7" s="734"/>
      <c r="CA7" s="734"/>
      <c r="CB7" s="734"/>
      <c r="CC7" s="734"/>
      <c r="CD7" s="734"/>
      <c r="CE7" s="734"/>
      <c r="CF7" s="734"/>
      <c r="CG7" s="749"/>
      <c r="CH7" s="730">
        <v>2</v>
      </c>
      <c r="CI7" s="731"/>
      <c r="CJ7" s="731"/>
      <c r="CK7" s="731"/>
      <c r="CL7" s="732"/>
      <c r="CM7" s="730">
        <v>192</v>
      </c>
      <c r="CN7" s="731"/>
      <c r="CO7" s="731"/>
      <c r="CP7" s="731"/>
      <c r="CQ7" s="732"/>
      <c r="CR7" s="730">
        <v>191</v>
      </c>
      <c r="CS7" s="731"/>
      <c r="CT7" s="731"/>
      <c r="CU7" s="731"/>
      <c r="CV7" s="732"/>
      <c r="CW7" s="730" t="s">
        <v>566</v>
      </c>
      <c r="CX7" s="731"/>
      <c r="CY7" s="731"/>
      <c r="CZ7" s="731"/>
      <c r="DA7" s="732"/>
      <c r="DB7" s="730" t="s">
        <v>566</v>
      </c>
      <c r="DC7" s="731"/>
      <c r="DD7" s="731"/>
      <c r="DE7" s="731"/>
      <c r="DF7" s="732"/>
      <c r="DG7" s="730" t="s">
        <v>566</v>
      </c>
      <c r="DH7" s="731"/>
      <c r="DI7" s="731"/>
      <c r="DJ7" s="731"/>
      <c r="DK7" s="732"/>
      <c r="DL7" s="730" t="s">
        <v>566</v>
      </c>
      <c r="DM7" s="731"/>
      <c r="DN7" s="731"/>
      <c r="DO7" s="731"/>
      <c r="DP7" s="732"/>
      <c r="DQ7" s="730" t="s">
        <v>566</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31</v>
      </c>
      <c r="R8" s="771"/>
      <c r="S8" s="771"/>
      <c r="T8" s="771"/>
      <c r="U8" s="771"/>
      <c r="V8" s="771">
        <v>17</v>
      </c>
      <c r="W8" s="771"/>
      <c r="X8" s="771"/>
      <c r="Y8" s="771"/>
      <c r="Z8" s="771"/>
      <c r="AA8" s="771">
        <v>14</v>
      </c>
      <c r="AB8" s="771"/>
      <c r="AC8" s="771"/>
      <c r="AD8" s="771"/>
      <c r="AE8" s="772"/>
      <c r="AF8" s="773" t="s">
        <v>122</v>
      </c>
      <c r="AG8" s="774"/>
      <c r="AH8" s="774"/>
      <c r="AI8" s="774"/>
      <c r="AJ8" s="775"/>
      <c r="AK8" s="756">
        <v>5</v>
      </c>
      <c r="AL8" s="757"/>
      <c r="AM8" s="757"/>
      <c r="AN8" s="757"/>
      <c r="AO8" s="757"/>
      <c r="AP8" s="757">
        <v>11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562</v>
      </c>
      <c r="BT8" s="761"/>
      <c r="BU8" s="761"/>
      <c r="BV8" s="761"/>
      <c r="BW8" s="761"/>
      <c r="BX8" s="761"/>
      <c r="BY8" s="761"/>
      <c r="BZ8" s="761"/>
      <c r="CA8" s="761"/>
      <c r="CB8" s="761"/>
      <c r="CC8" s="761"/>
      <c r="CD8" s="761"/>
      <c r="CE8" s="761"/>
      <c r="CF8" s="761"/>
      <c r="CG8" s="762"/>
      <c r="CH8" s="763">
        <v>-16</v>
      </c>
      <c r="CI8" s="764"/>
      <c r="CJ8" s="764"/>
      <c r="CK8" s="764"/>
      <c r="CL8" s="765"/>
      <c r="CM8" s="763">
        <v>615</v>
      </c>
      <c r="CN8" s="764"/>
      <c r="CO8" s="764"/>
      <c r="CP8" s="764"/>
      <c r="CQ8" s="765"/>
      <c r="CR8" s="763">
        <v>65</v>
      </c>
      <c r="CS8" s="764"/>
      <c r="CT8" s="764"/>
      <c r="CU8" s="764"/>
      <c r="CV8" s="765"/>
      <c r="CW8" s="763">
        <v>26</v>
      </c>
      <c r="CX8" s="764"/>
      <c r="CY8" s="764"/>
      <c r="CZ8" s="764"/>
      <c r="DA8" s="765"/>
      <c r="DB8" s="763" t="s">
        <v>566</v>
      </c>
      <c r="DC8" s="764"/>
      <c r="DD8" s="764"/>
      <c r="DE8" s="764"/>
      <c r="DF8" s="765"/>
      <c r="DG8" s="763" t="s">
        <v>566</v>
      </c>
      <c r="DH8" s="764"/>
      <c r="DI8" s="764"/>
      <c r="DJ8" s="764"/>
      <c r="DK8" s="765"/>
      <c r="DL8" s="763" t="s">
        <v>566</v>
      </c>
      <c r="DM8" s="764"/>
      <c r="DN8" s="764"/>
      <c r="DO8" s="764"/>
      <c r="DP8" s="765"/>
      <c r="DQ8" s="763" t="s">
        <v>566</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563</v>
      </c>
      <c r="BT9" s="761"/>
      <c r="BU9" s="761"/>
      <c r="BV9" s="761"/>
      <c r="BW9" s="761"/>
      <c r="BX9" s="761"/>
      <c r="BY9" s="761"/>
      <c r="BZ9" s="761"/>
      <c r="CA9" s="761"/>
      <c r="CB9" s="761"/>
      <c r="CC9" s="761"/>
      <c r="CD9" s="761"/>
      <c r="CE9" s="761"/>
      <c r="CF9" s="761"/>
      <c r="CG9" s="762"/>
      <c r="CH9" s="763">
        <v>-2</v>
      </c>
      <c r="CI9" s="764"/>
      <c r="CJ9" s="764"/>
      <c r="CK9" s="764"/>
      <c r="CL9" s="765"/>
      <c r="CM9" s="763">
        <v>415</v>
      </c>
      <c r="CN9" s="764"/>
      <c r="CO9" s="764"/>
      <c r="CP9" s="764"/>
      <c r="CQ9" s="765"/>
      <c r="CR9" s="763">
        <v>350</v>
      </c>
      <c r="CS9" s="764"/>
      <c r="CT9" s="764"/>
      <c r="CU9" s="764"/>
      <c r="CV9" s="765"/>
      <c r="CW9" s="763">
        <v>17</v>
      </c>
      <c r="CX9" s="764"/>
      <c r="CY9" s="764"/>
      <c r="CZ9" s="764"/>
      <c r="DA9" s="765"/>
      <c r="DB9" s="763" t="s">
        <v>566</v>
      </c>
      <c r="DC9" s="764"/>
      <c r="DD9" s="764"/>
      <c r="DE9" s="764"/>
      <c r="DF9" s="765"/>
      <c r="DG9" s="763" t="s">
        <v>566</v>
      </c>
      <c r="DH9" s="764"/>
      <c r="DI9" s="764"/>
      <c r="DJ9" s="764"/>
      <c r="DK9" s="765"/>
      <c r="DL9" s="763" t="s">
        <v>566</v>
      </c>
      <c r="DM9" s="764"/>
      <c r="DN9" s="764"/>
      <c r="DO9" s="764"/>
      <c r="DP9" s="765"/>
      <c r="DQ9" s="763" t="s">
        <v>566</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564</v>
      </c>
      <c r="BT10" s="761"/>
      <c r="BU10" s="761"/>
      <c r="BV10" s="761"/>
      <c r="BW10" s="761"/>
      <c r="BX10" s="761"/>
      <c r="BY10" s="761"/>
      <c r="BZ10" s="761"/>
      <c r="CA10" s="761"/>
      <c r="CB10" s="761"/>
      <c r="CC10" s="761"/>
      <c r="CD10" s="761"/>
      <c r="CE10" s="761"/>
      <c r="CF10" s="761"/>
      <c r="CG10" s="762"/>
      <c r="CH10" s="763">
        <v>-32</v>
      </c>
      <c r="CI10" s="764"/>
      <c r="CJ10" s="764"/>
      <c r="CK10" s="764"/>
      <c r="CL10" s="765"/>
      <c r="CM10" s="763">
        <v>184</v>
      </c>
      <c r="CN10" s="764"/>
      <c r="CO10" s="764"/>
      <c r="CP10" s="764"/>
      <c r="CQ10" s="765"/>
      <c r="CR10" s="763">
        <v>30</v>
      </c>
      <c r="CS10" s="764"/>
      <c r="CT10" s="764"/>
      <c r="CU10" s="764"/>
      <c r="CV10" s="765"/>
      <c r="CW10" s="763">
        <v>158</v>
      </c>
      <c r="CX10" s="764"/>
      <c r="CY10" s="764"/>
      <c r="CZ10" s="764"/>
      <c r="DA10" s="765"/>
      <c r="DB10" s="763" t="s">
        <v>566</v>
      </c>
      <c r="DC10" s="764"/>
      <c r="DD10" s="764"/>
      <c r="DE10" s="764"/>
      <c r="DF10" s="765"/>
      <c r="DG10" s="763" t="s">
        <v>566</v>
      </c>
      <c r="DH10" s="764"/>
      <c r="DI10" s="764"/>
      <c r="DJ10" s="764"/>
      <c r="DK10" s="765"/>
      <c r="DL10" s="763" t="s">
        <v>566</v>
      </c>
      <c r="DM10" s="764"/>
      <c r="DN10" s="764"/>
      <c r="DO10" s="764"/>
      <c r="DP10" s="765"/>
      <c r="DQ10" s="763" t="s">
        <v>566</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565</v>
      </c>
      <c r="BT11" s="761"/>
      <c r="BU11" s="761"/>
      <c r="BV11" s="761"/>
      <c r="BW11" s="761"/>
      <c r="BX11" s="761"/>
      <c r="BY11" s="761"/>
      <c r="BZ11" s="761"/>
      <c r="CA11" s="761"/>
      <c r="CB11" s="761"/>
      <c r="CC11" s="761"/>
      <c r="CD11" s="761"/>
      <c r="CE11" s="761"/>
      <c r="CF11" s="761"/>
      <c r="CG11" s="762"/>
      <c r="CH11" s="763">
        <v>-2</v>
      </c>
      <c r="CI11" s="764"/>
      <c r="CJ11" s="764"/>
      <c r="CK11" s="764"/>
      <c r="CL11" s="765"/>
      <c r="CM11" s="763">
        <v>494</v>
      </c>
      <c r="CN11" s="764"/>
      <c r="CO11" s="764"/>
      <c r="CP11" s="764"/>
      <c r="CQ11" s="765"/>
      <c r="CR11" s="763">
        <v>405</v>
      </c>
      <c r="CS11" s="764"/>
      <c r="CT11" s="764"/>
      <c r="CU11" s="764"/>
      <c r="CV11" s="765"/>
      <c r="CW11" s="763">
        <v>30</v>
      </c>
      <c r="CX11" s="764"/>
      <c r="CY11" s="764"/>
      <c r="CZ11" s="764"/>
      <c r="DA11" s="765"/>
      <c r="DB11" s="763" t="s">
        <v>566</v>
      </c>
      <c r="DC11" s="764"/>
      <c r="DD11" s="764"/>
      <c r="DE11" s="764"/>
      <c r="DF11" s="765"/>
      <c r="DG11" s="763" t="s">
        <v>566</v>
      </c>
      <c r="DH11" s="764"/>
      <c r="DI11" s="764"/>
      <c r="DJ11" s="764"/>
      <c r="DK11" s="765"/>
      <c r="DL11" s="763" t="s">
        <v>566</v>
      </c>
      <c r="DM11" s="764"/>
      <c r="DN11" s="764"/>
      <c r="DO11" s="764"/>
      <c r="DP11" s="765"/>
      <c r="DQ11" s="763" t="s">
        <v>566</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f>SUM(Q7:U22)</f>
        <v>139058</v>
      </c>
      <c r="R23" s="780"/>
      <c r="S23" s="780"/>
      <c r="T23" s="780"/>
      <c r="U23" s="780"/>
      <c r="V23" s="780">
        <f t="shared" ref="V23" si="0">SUM(V7:Z22)</f>
        <v>136099</v>
      </c>
      <c r="W23" s="780"/>
      <c r="X23" s="780"/>
      <c r="Y23" s="780"/>
      <c r="Z23" s="780"/>
      <c r="AA23" s="780">
        <f t="shared" ref="AA23" si="1">SUM(AA7:AE22)</f>
        <v>2959</v>
      </c>
      <c r="AB23" s="780"/>
      <c r="AC23" s="780"/>
      <c r="AD23" s="780"/>
      <c r="AE23" s="781"/>
      <c r="AF23" s="782">
        <v>2190</v>
      </c>
      <c r="AG23" s="780"/>
      <c r="AH23" s="780"/>
      <c r="AI23" s="780"/>
      <c r="AJ23" s="783"/>
      <c r="AK23" s="784"/>
      <c r="AL23" s="785"/>
      <c r="AM23" s="785"/>
      <c r="AN23" s="785"/>
      <c r="AO23" s="785"/>
      <c r="AP23" s="780">
        <f t="shared" ref="AP23" si="2">SUM(AP7:AT22)</f>
        <v>135590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21978</v>
      </c>
      <c r="R28" s="810"/>
      <c r="S28" s="810"/>
      <c r="T28" s="810"/>
      <c r="U28" s="810"/>
      <c r="V28" s="810">
        <v>21581</v>
      </c>
      <c r="W28" s="810"/>
      <c r="X28" s="810"/>
      <c r="Y28" s="810"/>
      <c r="Z28" s="810"/>
      <c r="AA28" s="810">
        <v>397</v>
      </c>
      <c r="AB28" s="810"/>
      <c r="AC28" s="810"/>
      <c r="AD28" s="810"/>
      <c r="AE28" s="811"/>
      <c r="AF28" s="812">
        <v>397</v>
      </c>
      <c r="AG28" s="810"/>
      <c r="AH28" s="810"/>
      <c r="AI28" s="810"/>
      <c r="AJ28" s="813"/>
      <c r="AK28" s="814">
        <v>1629</v>
      </c>
      <c r="AL28" s="815"/>
      <c r="AM28" s="815"/>
      <c r="AN28" s="815"/>
      <c r="AO28" s="815"/>
      <c r="AP28" s="815" t="s">
        <v>496</v>
      </c>
      <c r="AQ28" s="815"/>
      <c r="AR28" s="815"/>
      <c r="AS28" s="815"/>
      <c r="AT28" s="815"/>
      <c r="AU28" s="815" t="s">
        <v>496</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4422</v>
      </c>
      <c r="R29" s="771"/>
      <c r="S29" s="771"/>
      <c r="T29" s="771"/>
      <c r="U29" s="771"/>
      <c r="V29" s="771">
        <v>4413</v>
      </c>
      <c r="W29" s="771"/>
      <c r="X29" s="771"/>
      <c r="Y29" s="771"/>
      <c r="Z29" s="771"/>
      <c r="AA29" s="771">
        <v>9</v>
      </c>
      <c r="AB29" s="771"/>
      <c r="AC29" s="771"/>
      <c r="AD29" s="771"/>
      <c r="AE29" s="772"/>
      <c r="AF29" s="773">
        <v>9</v>
      </c>
      <c r="AG29" s="774"/>
      <c r="AH29" s="774"/>
      <c r="AI29" s="774"/>
      <c r="AJ29" s="775"/>
      <c r="AK29" s="821">
        <v>788</v>
      </c>
      <c r="AL29" s="817"/>
      <c r="AM29" s="817"/>
      <c r="AN29" s="817"/>
      <c r="AO29" s="817"/>
      <c r="AP29" s="817" t="s">
        <v>496</v>
      </c>
      <c r="AQ29" s="817"/>
      <c r="AR29" s="817"/>
      <c r="AS29" s="817"/>
      <c r="AT29" s="817"/>
      <c r="AU29" s="817" t="s">
        <v>496</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26806</v>
      </c>
      <c r="R30" s="771"/>
      <c r="S30" s="771"/>
      <c r="T30" s="771"/>
      <c r="U30" s="771"/>
      <c r="V30" s="771">
        <v>26479</v>
      </c>
      <c r="W30" s="771"/>
      <c r="X30" s="771"/>
      <c r="Y30" s="771"/>
      <c r="Z30" s="771"/>
      <c r="AA30" s="771">
        <v>327</v>
      </c>
      <c r="AB30" s="771"/>
      <c r="AC30" s="771"/>
      <c r="AD30" s="771"/>
      <c r="AE30" s="772"/>
      <c r="AF30" s="773">
        <v>327</v>
      </c>
      <c r="AG30" s="774"/>
      <c r="AH30" s="774"/>
      <c r="AI30" s="774"/>
      <c r="AJ30" s="775"/>
      <c r="AK30" s="821">
        <v>3861</v>
      </c>
      <c r="AL30" s="817"/>
      <c r="AM30" s="817"/>
      <c r="AN30" s="817"/>
      <c r="AO30" s="817"/>
      <c r="AP30" s="817" t="s">
        <v>496</v>
      </c>
      <c r="AQ30" s="817"/>
      <c r="AR30" s="817"/>
      <c r="AS30" s="817"/>
      <c r="AT30" s="817"/>
      <c r="AU30" s="817" t="s">
        <v>496</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23719</v>
      </c>
      <c r="R31" s="771"/>
      <c r="S31" s="771"/>
      <c r="T31" s="771"/>
      <c r="U31" s="771"/>
      <c r="V31" s="771">
        <v>23081</v>
      </c>
      <c r="W31" s="771"/>
      <c r="X31" s="771"/>
      <c r="Y31" s="771"/>
      <c r="Z31" s="771"/>
      <c r="AA31" s="771">
        <v>638</v>
      </c>
      <c r="AB31" s="771"/>
      <c r="AC31" s="771"/>
      <c r="AD31" s="771"/>
      <c r="AE31" s="772"/>
      <c r="AF31" s="773">
        <v>638</v>
      </c>
      <c r="AG31" s="774"/>
      <c r="AH31" s="774"/>
      <c r="AI31" s="774"/>
      <c r="AJ31" s="775"/>
      <c r="AK31" s="821" t="s">
        <v>496</v>
      </c>
      <c r="AL31" s="817"/>
      <c r="AM31" s="817"/>
      <c r="AN31" s="817"/>
      <c r="AO31" s="817"/>
      <c r="AP31" s="817" t="s">
        <v>496</v>
      </c>
      <c r="AQ31" s="817"/>
      <c r="AR31" s="817"/>
      <c r="AS31" s="817"/>
      <c r="AT31" s="817"/>
      <c r="AU31" s="817" t="s">
        <v>496</v>
      </c>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75</v>
      </c>
      <c r="R32" s="771"/>
      <c r="S32" s="771"/>
      <c r="T32" s="771"/>
      <c r="U32" s="771"/>
      <c r="V32" s="771">
        <v>75</v>
      </c>
      <c r="W32" s="771"/>
      <c r="X32" s="771"/>
      <c r="Y32" s="771"/>
      <c r="Z32" s="771"/>
      <c r="AA32" s="771">
        <v>0</v>
      </c>
      <c r="AB32" s="771"/>
      <c r="AC32" s="771"/>
      <c r="AD32" s="771"/>
      <c r="AE32" s="772"/>
      <c r="AF32" s="773">
        <v>0</v>
      </c>
      <c r="AG32" s="774"/>
      <c r="AH32" s="774"/>
      <c r="AI32" s="774"/>
      <c r="AJ32" s="775"/>
      <c r="AK32" s="821">
        <v>14</v>
      </c>
      <c r="AL32" s="817"/>
      <c r="AM32" s="817"/>
      <c r="AN32" s="817"/>
      <c r="AO32" s="817"/>
      <c r="AP32" s="817">
        <v>176</v>
      </c>
      <c r="AQ32" s="817"/>
      <c r="AR32" s="817"/>
      <c r="AS32" s="817"/>
      <c r="AT32" s="817"/>
      <c r="AU32" s="817" t="s">
        <v>496</v>
      </c>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394</v>
      </c>
      <c r="C33" s="768"/>
      <c r="D33" s="768"/>
      <c r="E33" s="768"/>
      <c r="F33" s="768"/>
      <c r="G33" s="768"/>
      <c r="H33" s="768"/>
      <c r="I33" s="768"/>
      <c r="J33" s="768"/>
      <c r="K33" s="768"/>
      <c r="L33" s="768"/>
      <c r="M33" s="768"/>
      <c r="N33" s="768"/>
      <c r="O33" s="768"/>
      <c r="P33" s="769"/>
      <c r="Q33" s="770">
        <v>4787</v>
      </c>
      <c r="R33" s="771"/>
      <c r="S33" s="771"/>
      <c r="T33" s="771"/>
      <c r="U33" s="771"/>
      <c r="V33" s="771">
        <v>4205</v>
      </c>
      <c r="W33" s="771"/>
      <c r="X33" s="771"/>
      <c r="Y33" s="771"/>
      <c r="Z33" s="771"/>
      <c r="AA33" s="771">
        <v>583</v>
      </c>
      <c r="AB33" s="771"/>
      <c r="AC33" s="771"/>
      <c r="AD33" s="771"/>
      <c r="AE33" s="772"/>
      <c r="AF33" s="773">
        <v>4526</v>
      </c>
      <c r="AG33" s="774"/>
      <c r="AH33" s="774"/>
      <c r="AI33" s="774"/>
      <c r="AJ33" s="775"/>
      <c r="AK33" s="821">
        <v>386</v>
      </c>
      <c r="AL33" s="817"/>
      <c r="AM33" s="817"/>
      <c r="AN33" s="817"/>
      <c r="AO33" s="817"/>
      <c r="AP33" s="817">
        <v>12113</v>
      </c>
      <c r="AQ33" s="817"/>
      <c r="AR33" s="817"/>
      <c r="AS33" s="817"/>
      <c r="AT33" s="817"/>
      <c r="AU33" s="817">
        <v>545</v>
      </c>
      <c r="AV33" s="817"/>
      <c r="AW33" s="817"/>
      <c r="AX33" s="817"/>
      <c r="AY33" s="817"/>
      <c r="AZ33" s="818" t="s">
        <v>566</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249</v>
      </c>
      <c r="R34" s="771"/>
      <c r="S34" s="771"/>
      <c r="T34" s="771"/>
      <c r="U34" s="771"/>
      <c r="V34" s="771">
        <v>274</v>
      </c>
      <c r="W34" s="771"/>
      <c r="X34" s="771"/>
      <c r="Y34" s="771"/>
      <c r="Z34" s="771"/>
      <c r="AA34" s="771">
        <v>-25</v>
      </c>
      <c r="AB34" s="771"/>
      <c r="AC34" s="771"/>
      <c r="AD34" s="771"/>
      <c r="AE34" s="772"/>
      <c r="AF34" s="773">
        <v>112</v>
      </c>
      <c r="AG34" s="774"/>
      <c r="AH34" s="774"/>
      <c r="AI34" s="774"/>
      <c r="AJ34" s="775"/>
      <c r="AK34" s="821">
        <v>241</v>
      </c>
      <c r="AL34" s="817"/>
      <c r="AM34" s="817"/>
      <c r="AN34" s="817"/>
      <c r="AO34" s="817"/>
      <c r="AP34" s="817">
        <v>1833</v>
      </c>
      <c r="AQ34" s="817"/>
      <c r="AR34" s="817"/>
      <c r="AS34" s="817"/>
      <c r="AT34" s="817"/>
      <c r="AU34" s="817">
        <v>1234</v>
      </c>
      <c r="AV34" s="817"/>
      <c r="AW34" s="817"/>
      <c r="AX34" s="817"/>
      <c r="AY34" s="817"/>
      <c r="AZ34" s="818" t="s">
        <v>566</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397</v>
      </c>
      <c r="C35" s="768"/>
      <c r="D35" s="768"/>
      <c r="E35" s="768"/>
      <c r="F35" s="768"/>
      <c r="G35" s="768"/>
      <c r="H35" s="768"/>
      <c r="I35" s="768"/>
      <c r="J35" s="768"/>
      <c r="K35" s="768"/>
      <c r="L35" s="768"/>
      <c r="M35" s="768"/>
      <c r="N35" s="768"/>
      <c r="O35" s="768"/>
      <c r="P35" s="769"/>
      <c r="Q35" s="770">
        <v>9494</v>
      </c>
      <c r="R35" s="771"/>
      <c r="S35" s="771"/>
      <c r="T35" s="771"/>
      <c r="U35" s="771"/>
      <c r="V35" s="771">
        <v>8580</v>
      </c>
      <c r="W35" s="771"/>
      <c r="X35" s="771"/>
      <c r="Y35" s="771"/>
      <c r="Z35" s="771"/>
      <c r="AA35" s="771">
        <v>915</v>
      </c>
      <c r="AB35" s="771"/>
      <c r="AC35" s="771"/>
      <c r="AD35" s="771"/>
      <c r="AE35" s="772"/>
      <c r="AF35" s="773">
        <v>5489</v>
      </c>
      <c r="AG35" s="774"/>
      <c r="AH35" s="774"/>
      <c r="AI35" s="774"/>
      <c r="AJ35" s="775"/>
      <c r="AK35" s="821">
        <v>3053</v>
      </c>
      <c r="AL35" s="817"/>
      <c r="AM35" s="817"/>
      <c r="AN35" s="817"/>
      <c r="AO35" s="817"/>
      <c r="AP35" s="817">
        <v>69356</v>
      </c>
      <c r="AQ35" s="817"/>
      <c r="AR35" s="817"/>
      <c r="AS35" s="817"/>
      <c r="AT35" s="817"/>
      <c r="AU35" s="817">
        <v>34262</v>
      </c>
      <c r="AV35" s="817"/>
      <c r="AW35" s="817"/>
      <c r="AX35" s="817"/>
      <c r="AY35" s="817"/>
      <c r="AZ35" s="818" t="s">
        <v>566</v>
      </c>
      <c r="BA35" s="818"/>
      <c r="BB35" s="818"/>
      <c r="BC35" s="818"/>
      <c r="BD35" s="818"/>
      <c r="BE35" s="819" t="s">
        <v>395</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398</v>
      </c>
      <c r="C36" s="768"/>
      <c r="D36" s="768"/>
      <c r="E36" s="768"/>
      <c r="F36" s="768"/>
      <c r="G36" s="768"/>
      <c r="H36" s="768"/>
      <c r="I36" s="768"/>
      <c r="J36" s="768"/>
      <c r="K36" s="768"/>
      <c r="L36" s="768"/>
      <c r="M36" s="768"/>
      <c r="N36" s="768"/>
      <c r="O36" s="768"/>
      <c r="P36" s="769"/>
      <c r="Q36" s="770">
        <v>813</v>
      </c>
      <c r="R36" s="771"/>
      <c r="S36" s="771"/>
      <c r="T36" s="771"/>
      <c r="U36" s="771"/>
      <c r="V36" s="771">
        <v>813</v>
      </c>
      <c r="W36" s="771"/>
      <c r="X36" s="771"/>
      <c r="Y36" s="771"/>
      <c r="Z36" s="771"/>
      <c r="AA36" s="771">
        <v>0</v>
      </c>
      <c r="AB36" s="771"/>
      <c r="AC36" s="771"/>
      <c r="AD36" s="771"/>
      <c r="AE36" s="772"/>
      <c r="AF36" s="773">
        <v>32</v>
      </c>
      <c r="AG36" s="774"/>
      <c r="AH36" s="774"/>
      <c r="AI36" s="774"/>
      <c r="AJ36" s="775"/>
      <c r="AK36" s="821">
        <v>497</v>
      </c>
      <c r="AL36" s="817"/>
      <c r="AM36" s="817"/>
      <c r="AN36" s="817"/>
      <c r="AO36" s="817"/>
      <c r="AP36" s="817">
        <v>2747</v>
      </c>
      <c r="AQ36" s="817"/>
      <c r="AR36" s="817"/>
      <c r="AS36" s="817"/>
      <c r="AT36" s="817"/>
      <c r="AU36" s="817">
        <v>2126</v>
      </c>
      <c r="AV36" s="817"/>
      <c r="AW36" s="817"/>
      <c r="AX36" s="817"/>
      <c r="AY36" s="817"/>
      <c r="AZ36" s="818" t="s">
        <v>566</v>
      </c>
      <c r="BA36" s="818"/>
      <c r="BB36" s="818"/>
      <c r="BC36" s="818"/>
      <c r="BD36" s="818"/>
      <c r="BE36" s="819" t="s">
        <v>395</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t="s">
        <v>399</v>
      </c>
      <c r="C37" s="768"/>
      <c r="D37" s="768"/>
      <c r="E37" s="768"/>
      <c r="F37" s="768"/>
      <c r="G37" s="768"/>
      <c r="H37" s="768"/>
      <c r="I37" s="768"/>
      <c r="J37" s="768"/>
      <c r="K37" s="768"/>
      <c r="L37" s="768"/>
      <c r="M37" s="768"/>
      <c r="N37" s="768"/>
      <c r="O37" s="768"/>
      <c r="P37" s="769"/>
      <c r="Q37" s="770">
        <v>933</v>
      </c>
      <c r="R37" s="771"/>
      <c r="S37" s="771"/>
      <c r="T37" s="771"/>
      <c r="U37" s="771"/>
      <c r="V37" s="771">
        <v>933</v>
      </c>
      <c r="W37" s="771"/>
      <c r="X37" s="771"/>
      <c r="Y37" s="771"/>
      <c r="Z37" s="771"/>
      <c r="AA37" s="771">
        <v>0</v>
      </c>
      <c r="AB37" s="771"/>
      <c r="AC37" s="771"/>
      <c r="AD37" s="771"/>
      <c r="AE37" s="772"/>
      <c r="AF37" s="773">
        <v>0</v>
      </c>
      <c r="AG37" s="774"/>
      <c r="AH37" s="774"/>
      <c r="AI37" s="774"/>
      <c r="AJ37" s="775"/>
      <c r="AK37" s="821">
        <v>70</v>
      </c>
      <c r="AL37" s="817"/>
      <c r="AM37" s="817"/>
      <c r="AN37" s="817"/>
      <c r="AO37" s="817"/>
      <c r="AP37" s="817">
        <v>769</v>
      </c>
      <c r="AQ37" s="817"/>
      <c r="AR37" s="817"/>
      <c r="AS37" s="817"/>
      <c r="AT37" s="817"/>
      <c r="AU37" s="817">
        <v>403</v>
      </c>
      <c r="AV37" s="817"/>
      <c r="AW37" s="817"/>
      <c r="AX37" s="817"/>
      <c r="AY37" s="817"/>
      <c r="AZ37" s="818" t="s">
        <v>566</v>
      </c>
      <c r="BA37" s="818"/>
      <c r="BB37" s="818"/>
      <c r="BC37" s="818"/>
      <c r="BD37" s="818"/>
      <c r="BE37" s="819" t="s">
        <v>400</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t="s">
        <v>401</v>
      </c>
      <c r="C38" s="768"/>
      <c r="D38" s="768"/>
      <c r="E38" s="768"/>
      <c r="F38" s="768"/>
      <c r="G38" s="768"/>
      <c r="H38" s="768"/>
      <c r="I38" s="768"/>
      <c r="J38" s="768"/>
      <c r="K38" s="768"/>
      <c r="L38" s="768"/>
      <c r="M38" s="768"/>
      <c r="N38" s="768"/>
      <c r="O38" s="768"/>
      <c r="P38" s="769"/>
      <c r="Q38" s="770">
        <v>173</v>
      </c>
      <c r="R38" s="771"/>
      <c r="S38" s="771"/>
      <c r="T38" s="771"/>
      <c r="U38" s="771"/>
      <c r="V38" s="771">
        <v>156</v>
      </c>
      <c r="W38" s="771"/>
      <c r="X38" s="771"/>
      <c r="Y38" s="771"/>
      <c r="Z38" s="771"/>
      <c r="AA38" s="771">
        <v>17</v>
      </c>
      <c r="AB38" s="771"/>
      <c r="AC38" s="771"/>
      <c r="AD38" s="771"/>
      <c r="AE38" s="772"/>
      <c r="AF38" s="773">
        <v>17</v>
      </c>
      <c r="AG38" s="774"/>
      <c r="AH38" s="774"/>
      <c r="AI38" s="774"/>
      <c r="AJ38" s="775"/>
      <c r="AK38" s="821">
        <v>144</v>
      </c>
      <c r="AL38" s="817"/>
      <c r="AM38" s="817"/>
      <c r="AN38" s="817"/>
      <c r="AO38" s="817"/>
      <c r="AP38" s="817">
        <v>77</v>
      </c>
      <c r="AQ38" s="817"/>
      <c r="AR38" s="817"/>
      <c r="AS38" s="817"/>
      <c r="AT38" s="817"/>
      <c r="AU38" s="817">
        <v>77</v>
      </c>
      <c r="AV38" s="817"/>
      <c r="AW38" s="817"/>
      <c r="AX38" s="817"/>
      <c r="AY38" s="817"/>
      <c r="AZ38" s="818" t="s">
        <v>566</v>
      </c>
      <c r="BA38" s="818"/>
      <c r="BB38" s="818"/>
      <c r="BC38" s="818"/>
      <c r="BD38" s="818"/>
      <c r="BE38" s="819" t="s">
        <v>400</v>
      </c>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t="s">
        <v>402</v>
      </c>
      <c r="C39" s="768"/>
      <c r="D39" s="768"/>
      <c r="E39" s="768"/>
      <c r="F39" s="768"/>
      <c r="G39" s="768"/>
      <c r="H39" s="768"/>
      <c r="I39" s="768"/>
      <c r="J39" s="768"/>
      <c r="K39" s="768"/>
      <c r="L39" s="768"/>
      <c r="M39" s="768"/>
      <c r="N39" s="768"/>
      <c r="O39" s="768"/>
      <c r="P39" s="769"/>
      <c r="Q39" s="770">
        <v>512</v>
      </c>
      <c r="R39" s="771"/>
      <c r="S39" s="771"/>
      <c r="T39" s="771"/>
      <c r="U39" s="771"/>
      <c r="V39" s="771">
        <v>327</v>
      </c>
      <c r="W39" s="771"/>
      <c r="X39" s="771"/>
      <c r="Y39" s="771"/>
      <c r="Z39" s="771"/>
      <c r="AA39" s="771">
        <v>185</v>
      </c>
      <c r="AB39" s="771"/>
      <c r="AC39" s="771"/>
      <c r="AD39" s="771"/>
      <c r="AE39" s="772"/>
      <c r="AF39" s="773" t="s">
        <v>122</v>
      </c>
      <c r="AG39" s="774"/>
      <c r="AH39" s="774"/>
      <c r="AI39" s="774"/>
      <c r="AJ39" s="775"/>
      <c r="AK39" s="821" t="s">
        <v>496</v>
      </c>
      <c r="AL39" s="817"/>
      <c r="AM39" s="817"/>
      <c r="AN39" s="817"/>
      <c r="AO39" s="817"/>
      <c r="AP39" s="817">
        <v>1082</v>
      </c>
      <c r="AQ39" s="817"/>
      <c r="AR39" s="817"/>
      <c r="AS39" s="817"/>
      <c r="AT39" s="817"/>
      <c r="AU39" s="817">
        <v>275</v>
      </c>
      <c r="AV39" s="817"/>
      <c r="AW39" s="817"/>
      <c r="AX39" s="817"/>
      <c r="AY39" s="817"/>
      <c r="AZ39" s="818" t="s">
        <v>566</v>
      </c>
      <c r="BA39" s="818"/>
      <c r="BB39" s="818"/>
      <c r="BC39" s="818"/>
      <c r="BD39" s="818"/>
      <c r="BE39" s="819" t="s">
        <v>400</v>
      </c>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t="s">
        <v>403</v>
      </c>
      <c r="C40" s="768"/>
      <c r="D40" s="768"/>
      <c r="E40" s="768"/>
      <c r="F40" s="768"/>
      <c r="G40" s="768"/>
      <c r="H40" s="768"/>
      <c r="I40" s="768"/>
      <c r="J40" s="768"/>
      <c r="K40" s="768"/>
      <c r="L40" s="768"/>
      <c r="M40" s="768"/>
      <c r="N40" s="768"/>
      <c r="O40" s="768"/>
      <c r="P40" s="769"/>
      <c r="Q40" s="770">
        <v>6</v>
      </c>
      <c r="R40" s="771"/>
      <c r="S40" s="771"/>
      <c r="T40" s="771"/>
      <c r="U40" s="771"/>
      <c r="V40" s="771">
        <v>6</v>
      </c>
      <c r="W40" s="771"/>
      <c r="X40" s="771"/>
      <c r="Y40" s="771"/>
      <c r="Z40" s="771"/>
      <c r="AA40" s="771">
        <v>0</v>
      </c>
      <c r="AB40" s="771"/>
      <c r="AC40" s="771"/>
      <c r="AD40" s="771"/>
      <c r="AE40" s="772"/>
      <c r="AF40" s="773" t="s">
        <v>122</v>
      </c>
      <c r="AG40" s="774"/>
      <c r="AH40" s="774"/>
      <c r="AI40" s="774"/>
      <c r="AJ40" s="775"/>
      <c r="AK40" s="821">
        <v>0</v>
      </c>
      <c r="AL40" s="817"/>
      <c r="AM40" s="817"/>
      <c r="AN40" s="817"/>
      <c r="AO40" s="817"/>
      <c r="AP40" s="817">
        <v>6</v>
      </c>
      <c r="AQ40" s="817"/>
      <c r="AR40" s="817"/>
      <c r="AS40" s="817"/>
      <c r="AT40" s="817"/>
      <c r="AU40" s="817">
        <v>6</v>
      </c>
      <c r="AV40" s="817"/>
      <c r="AW40" s="817"/>
      <c r="AX40" s="817"/>
      <c r="AY40" s="817"/>
      <c r="AZ40" s="818" t="s">
        <v>566</v>
      </c>
      <c r="BA40" s="818"/>
      <c r="BB40" s="818"/>
      <c r="BC40" s="818"/>
      <c r="BD40" s="818"/>
      <c r="BE40" s="819" t="s">
        <v>400</v>
      </c>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405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11547</v>
      </c>
      <c r="AG63" s="831"/>
      <c r="AH63" s="831"/>
      <c r="AI63" s="831"/>
      <c r="AJ63" s="832"/>
      <c r="AK63" s="833"/>
      <c r="AL63" s="828"/>
      <c r="AM63" s="828"/>
      <c r="AN63" s="828"/>
      <c r="AO63" s="828"/>
      <c r="AP63" s="831">
        <f>SUM(AP28:AT40)</f>
        <v>88159</v>
      </c>
      <c r="AQ63" s="831"/>
      <c r="AR63" s="831"/>
      <c r="AS63" s="831"/>
      <c r="AT63" s="831"/>
      <c r="AU63" s="831">
        <f>SUM(AU28:AY40)</f>
        <v>38928</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554</v>
      </c>
      <c r="C68" s="857"/>
      <c r="D68" s="857"/>
      <c r="E68" s="857"/>
      <c r="F68" s="857"/>
      <c r="G68" s="857"/>
      <c r="H68" s="857"/>
      <c r="I68" s="857"/>
      <c r="J68" s="857"/>
      <c r="K68" s="857"/>
      <c r="L68" s="857"/>
      <c r="M68" s="857"/>
      <c r="N68" s="857"/>
      <c r="O68" s="857"/>
      <c r="P68" s="858"/>
      <c r="Q68" s="859">
        <v>510</v>
      </c>
      <c r="R68" s="853"/>
      <c r="S68" s="853"/>
      <c r="T68" s="853"/>
      <c r="U68" s="853"/>
      <c r="V68" s="853">
        <v>455</v>
      </c>
      <c r="W68" s="853"/>
      <c r="X68" s="853"/>
      <c r="Y68" s="853"/>
      <c r="Z68" s="853"/>
      <c r="AA68" s="853">
        <v>55</v>
      </c>
      <c r="AB68" s="853"/>
      <c r="AC68" s="853"/>
      <c r="AD68" s="853"/>
      <c r="AE68" s="853"/>
      <c r="AF68" s="853">
        <v>55</v>
      </c>
      <c r="AG68" s="853"/>
      <c r="AH68" s="853"/>
      <c r="AI68" s="853"/>
      <c r="AJ68" s="853"/>
      <c r="AK68" s="853" t="s">
        <v>566</v>
      </c>
      <c r="AL68" s="853"/>
      <c r="AM68" s="853"/>
      <c r="AN68" s="853"/>
      <c r="AO68" s="853"/>
      <c r="AP68" s="853" t="s">
        <v>566</v>
      </c>
      <c r="AQ68" s="853"/>
      <c r="AR68" s="853"/>
      <c r="AS68" s="853"/>
      <c r="AT68" s="853"/>
      <c r="AU68" s="853" t="s">
        <v>566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555</v>
      </c>
      <c r="C69" s="861"/>
      <c r="D69" s="861"/>
      <c r="E69" s="861"/>
      <c r="F69" s="861"/>
      <c r="G69" s="861"/>
      <c r="H69" s="861"/>
      <c r="I69" s="861"/>
      <c r="J69" s="861"/>
      <c r="K69" s="861"/>
      <c r="L69" s="861"/>
      <c r="M69" s="861"/>
      <c r="N69" s="861"/>
      <c r="O69" s="861"/>
      <c r="P69" s="862"/>
      <c r="Q69" s="863">
        <v>113047</v>
      </c>
      <c r="R69" s="817"/>
      <c r="S69" s="817"/>
      <c r="T69" s="817"/>
      <c r="U69" s="817"/>
      <c r="V69" s="817">
        <v>111097</v>
      </c>
      <c r="W69" s="817"/>
      <c r="X69" s="817"/>
      <c r="Y69" s="817"/>
      <c r="Z69" s="817"/>
      <c r="AA69" s="817">
        <v>1950</v>
      </c>
      <c r="AB69" s="817"/>
      <c r="AC69" s="817"/>
      <c r="AD69" s="817"/>
      <c r="AE69" s="817"/>
      <c r="AF69" s="817">
        <v>1949</v>
      </c>
      <c r="AG69" s="817"/>
      <c r="AH69" s="817"/>
      <c r="AI69" s="817"/>
      <c r="AJ69" s="817"/>
      <c r="AK69" s="817">
        <v>42</v>
      </c>
      <c r="AL69" s="817"/>
      <c r="AM69" s="817"/>
      <c r="AN69" s="817"/>
      <c r="AO69" s="817"/>
      <c r="AP69" s="817" t="s">
        <v>566</v>
      </c>
      <c r="AQ69" s="817"/>
      <c r="AR69" s="817"/>
      <c r="AS69" s="817"/>
      <c r="AT69" s="817"/>
      <c r="AU69" s="817" t="s">
        <v>566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556</v>
      </c>
      <c r="C70" s="861"/>
      <c r="D70" s="861"/>
      <c r="E70" s="861"/>
      <c r="F70" s="861"/>
      <c r="G70" s="861"/>
      <c r="H70" s="861"/>
      <c r="I70" s="861"/>
      <c r="J70" s="861"/>
      <c r="K70" s="861"/>
      <c r="L70" s="861"/>
      <c r="M70" s="861"/>
      <c r="N70" s="861"/>
      <c r="O70" s="861"/>
      <c r="P70" s="862"/>
      <c r="Q70" s="863">
        <v>4853</v>
      </c>
      <c r="R70" s="817"/>
      <c r="S70" s="817"/>
      <c r="T70" s="817"/>
      <c r="U70" s="817"/>
      <c r="V70" s="817">
        <v>3922</v>
      </c>
      <c r="W70" s="817"/>
      <c r="X70" s="817"/>
      <c r="Y70" s="817"/>
      <c r="Z70" s="817"/>
      <c r="AA70" s="817">
        <v>931</v>
      </c>
      <c r="AB70" s="817"/>
      <c r="AC70" s="817"/>
      <c r="AD70" s="817"/>
      <c r="AE70" s="817"/>
      <c r="AF70" s="817">
        <v>931</v>
      </c>
      <c r="AG70" s="817"/>
      <c r="AH70" s="817"/>
      <c r="AI70" s="817"/>
      <c r="AJ70" s="817"/>
      <c r="AK70" s="817" t="s">
        <v>566</v>
      </c>
      <c r="AL70" s="817"/>
      <c r="AM70" s="817"/>
      <c r="AN70" s="817"/>
      <c r="AO70" s="817"/>
      <c r="AP70" s="817" t="s">
        <v>566</v>
      </c>
      <c r="AQ70" s="817"/>
      <c r="AR70" s="817"/>
      <c r="AS70" s="817"/>
      <c r="AT70" s="817"/>
      <c r="AU70" s="817" t="s">
        <v>566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557</v>
      </c>
      <c r="C71" s="861"/>
      <c r="D71" s="861"/>
      <c r="E71" s="861"/>
      <c r="F71" s="861"/>
      <c r="G71" s="861"/>
      <c r="H71" s="861"/>
      <c r="I71" s="861"/>
      <c r="J71" s="861"/>
      <c r="K71" s="861"/>
      <c r="L71" s="861"/>
      <c r="M71" s="861"/>
      <c r="N71" s="861"/>
      <c r="O71" s="861"/>
      <c r="P71" s="862"/>
      <c r="Q71" s="863">
        <v>78</v>
      </c>
      <c r="R71" s="817"/>
      <c r="S71" s="817"/>
      <c r="T71" s="817"/>
      <c r="U71" s="817"/>
      <c r="V71" s="817">
        <v>74</v>
      </c>
      <c r="W71" s="817"/>
      <c r="X71" s="817"/>
      <c r="Y71" s="817"/>
      <c r="Z71" s="817"/>
      <c r="AA71" s="817">
        <v>39</v>
      </c>
      <c r="AB71" s="817"/>
      <c r="AC71" s="817"/>
      <c r="AD71" s="817"/>
      <c r="AE71" s="817"/>
      <c r="AF71" s="817">
        <v>39</v>
      </c>
      <c r="AG71" s="817"/>
      <c r="AH71" s="817"/>
      <c r="AI71" s="817"/>
      <c r="AJ71" s="817"/>
      <c r="AK71" s="817">
        <v>11</v>
      </c>
      <c r="AL71" s="817"/>
      <c r="AM71" s="817"/>
      <c r="AN71" s="817"/>
      <c r="AO71" s="817"/>
      <c r="AP71" s="817" t="s">
        <v>566</v>
      </c>
      <c r="AQ71" s="817"/>
      <c r="AR71" s="817"/>
      <c r="AS71" s="817"/>
      <c r="AT71" s="817"/>
      <c r="AU71" s="817" t="s">
        <v>566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558</v>
      </c>
      <c r="C72" s="861"/>
      <c r="D72" s="861"/>
      <c r="E72" s="861"/>
      <c r="F72" s="861"/>
      <c r="G72" s="861"/>
      <c r="H72" s="861"/>
      <c r="I72" s="861"/>
      <c r="J72" s="861"/>
      <c r="K72" s="861"/>
      <c r="L72" s="861"/>
      <c r="M72" s="861"/>
      <c r="N72" s="861"/>
      <c r="O72" s="861"/>
      <c r="P72" s="862"/>
      <c r="Q72" s="863">
        <v>116</v>
      </c>
      <c r="R72" s="817"/>
      <c r="S72" s="817"/>
      <c r="T72" s="817"/>
      <c r="U72" s="817"/>
      <c r="V72" s="817">
        <v>111</v>
      </c>
      <c r="W72" s="817"/>
      <c r="X72" s="817"/>
      <c r="Y72" s="817"/>
      <c r="Z72" s="817"/>
      <c r="AA72" s="817">
        <v>5</v>
      </c>
      <c r="AB72" s="817"/>
      <c r="AC72" s="817"/>
      <c r="AD72" s="817"/>
      <c r="AE72" s="817"/>
      <c r="AF72" s="817">
        <v>5</v>
      </c>
      <c r="AG72" s="817"/>
      <c r="AH72" s="817"/>
      <c r="AI72" s="817"/>
      <c r="AJ72" s="817"/>
      <c r="AK72" s="817">
        <v>5</v>
      </c>
      <c r="AL72" s="817"/>
      <c r="AM72" s="817"/>
      <c r="AN72" s="817"/>
      <c r="AO72" s="817"/>
      <c r="AP72" s="817" t="s">
        <v>566</v>
      </c>
      <c r="AQ72" s="817"/>
      <c r="AR72" s="817"/>
      <c r="AS72" s="817"/>
      <c r="AT72" s="817"/>
      <c r="AU72" s="817" t="s">
        <v>566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559</v>
      </c>
      <c r="C73" s="861"/>
      <c r="D73" s="861"/>
      <c r="E73" s="861"/>
      <c r="F73" s="861"/>
      <c r="G73" s="861"/>
      <c r="H73" s="861"/>
      <c r="I73" s="861"/>
      <c r="J73" s="861"/>
      <c r="K73" s="861"/>
      <c r="L73" s="861"/>
      <c r="M73" s="861"/>
      <c r="N73" s="861"/>
      <c r="O73" s="861"/>
      <c r="P73" s="862"/>
      <c r="Q73" s="863">
        <v>2475</v>
      </c>
      <c r="R73" s="817"/>
      <c r="S73" s="817"/>
      <c r="T73" s="817"/>
      <c r="U73" s="817"/>
      <c r="V73" s="817">
        <v>2391</v>
      </c>
      <c r="W73" s="817"/>
      <c r="X73" s="817"/>
      <c r="Y73" s="817"/>
      <c r="Z73" s="817"/>
      <c r="AA73" s="817">
        <v>94</v>
      </c>
      <c r="AB73" s="817"/>
      <c r="AC73" s="817"/>
      <c r="AD73" s="817"/>
      <c r="AE73" s="817"/>
      <c r="AF73" s="817">
        <v>94</v>
      </c>
      <c r="AG73" s="817"/>
      <c r="AH73" s="817"/>
      <c r="AI73" s="817"/>
      <c r="AJ73" s="817"/>
      <c r="AK73" s="817">
        <v>107</v>
      </c>
      <c r="AL73" s="817"/>
      <c r="AM73" s="817"/>
      <c r="AN73" s="817"/>
      <c r="AO73" s="817"/>
      <c r="AP73" s="817">
        <v>1021</v>
      </c>
      <c r="AQ73" s="817"/>
      <c r="AR73" s="817"/>
      <c r="AS73" s="817"/>
      <c r="AT73" s="817"/>
      <c r="AU73" s="817">
        <v>52</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560</v>
      </c>
      <c r="C74" s="861"/>
      <c r="D74" s="861"/>
      <c r="E74" s="861"/>
      <c r="F74" s="861"/>
      <c r="G74" s="861"/>
      <c r="H74" s="861"/>
      <c r="I74" s="861"/>
      <c r="J74" s="861"/>
      <c r="K74" s="861"/>
      <c r="L74" s="861"/>
      <c r="M74" s="861"/>
      <c r="N74" s="861"/>
      <c r="O74" s="861"/>
      <c r="P74" s="862"/>
      <c r="Q74" s="863">
        <v>2547</v>
      </c>
      <c r="R74" s="817"/>
      <c r="S74" s="817"/>
      <c r="T74" s="817"/>
      <c r="U74" s="817"/>
      <c r="V74" s="817">
        <v>2460</v>
      </c>
      <c r="W74" s="817"/>
      <c r="X74" s="817"/>
      <c r="Y74" s="817"/>
      <c r="Z74" s="817"/>
      <c r="AA74" s="817">
        <v>87</v>
      </c>
      <c r="AB74" s="817"/>
      <c r="AC74" s="817"/>
      <c r="AD74" s="817"/>
      <c r="AE74" s="817"/>
      <c r="AF74" s="817">
        <v>87</v>
      </c>
      <c r="AG74" s="817"/>
      <c r="AH74" s="817"/>
      <c r="AI74" s="817"/>
      <c r="AJ74" s="817"/>
      <c r="AK74" s="817" t="s">
        <v>566</v>
      </c>
      <c r="AL74" s="817"/>
      <c r="AM74" s="817"/>
      <c r="AN74" s="817"/>
      <c r="AO74" s="817"/>
      <c r="AP74" s="817">
        <v>363</v>
      </c>
      <c r="AQ74" s="817"/>
      <c r="AR74" s="817"/>
      <c r="AS74" s="817"/>
      <c r="AT74" s="817"/>
      <c r="AU74" s="817">
        <v>363</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SUM(AF68:AJ87)</f>
        <v>3160</v>
      </c>
      <c r="AG88" s="831"/>
      <c r="AH88" s="831"/>
      <c r="AI88" s="831"/>
      <c r="AJ88" s="831"/>
      <c r="AK88" s="828"/>
      <c r="AL88" s="828"/>
      <c r="AM88" s="828"/>
      <c r="AN88" s="828"/>
      <c r="AO88" s="828"/>
      <c r="AP88" s="831">
        <f t="shared" ref="AP88" si="3">SUM(AP68:AT87)</f>
        <v>1384</v>
      </c>
      <c r="AQ88" s="831"/>
      <c r="AR88" s="831"/>
      <c r="AS88" s="831"/>
      <c r="AT88" s="831"/>
      <c r="AU88" s="831">
        <f t="shared" ref="AU88" si="4">SUM(AU68:AY87)</f>
        <v>415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410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SUM(CR7:CV88)</f>
        <v>1041</v>
      </c>
      <c r="CS102" s="839"/>
      <c r="CT102" s="839"/>
      <c r="CU102" s="839"/>
      <c r="CV102" s="878"/>
      <c r="CW102" s="877">
        <f t="shared" ref="CW102" si="5">SUM(CW7:DA88)</f>
        <v>231</v>
      </c>
      <c r="CX102" s="839"/>
      <c r="CY102" s="839"/>
      <c r="CZ102" s="839"/>
      <c r="DA102" s="878"/>
      <c r="DB102" s="877">
        <f t="shared" ref="DB102" si="6">SUM(DB7:DF88)</f>
        <v>0</v>
      </c>
      <c r="DC102" s="839"/>
      <c r="DD102" s="839"/>
      <c r="DE102" s="839"/>
      <c r="DF102" s="878"/>
      <c r="DG102" s="877">
        <f t="shared" ref="DG102" si="7">SUM(DG7:DK88)</f>
        <v>0</v>
      </c>
      <c r="DH102" s="839"/>
      <c r="DI102" s="839"/>
      <c r="DJ102" s="839"/>
      <c r="DK102" s="878"/>
      <c r="DL102" s="877">
        <f t="shared" ref="DL102" si="8">SUM(DL7:DP88)</f>
        <v>0</v>
      </c>
      <c r="DM102" s="839"/>
      <c r="DN102" s="839"/>
      <c r="DO102" s="839"/>
      <c r="DP102" s="878"/>
      <c r="DQ102" s="877">
        <f t="shared" ref="DQ102" si="9">SUM(DQ7:DU88)</f>
        <v>0</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411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412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418</v>
      </c>
      <c r="AB109" s="880"/>
      <c r="AC109" s="880"/>
      <c r="AD109" s="880"/>
      <c r="AE109" s="881"/>
      <c r="AF109" s="879" t="s">
        <v>419</v>
      </c>
      <c r="AG109" s="880"/>
      <c r="AH109" s="880"/>
      <c r="AI109" s="880"/>
      <c r="AJ109" s="881"/>
      <c r="AK109" s="879" t="s">
        <v>294</v>
      </c>
      <c r="AL109" s="880"/>
      <c r="AM109" s="880"/>
      <c r="AN109" s="880"/>
      <c r="AO109" s="881"/>
      <c r="AP109" s="879" t="s">
        <v>420</v>
      </c>
      <c r="AQ109" s="880"/>
      <c r="AR109" s="880"/>
      <c r="AS109" s="880"/>
      <c r="AT109" s="882"/>
      <c r="AU109" s="899" t="s">
        <v>417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418</v>
      </c>
      <c r="BR109" s="880"/>
      <c r="BS109" s="880"/>
      <c r="BT109" s="880"/>
      <c r="BU109" s="881"/>
      <c r="BV109" s="879" t="s">
        <v>419</v>
      </c>
      <c r="BW109" s="880"/>
      <c r="BX109" s="880"/>
      <c r="BY109" s="880"/>
      <c r="BZ109" s="881"/>
      <c r="CA109" s="879" t="s">
        <v>294</v>
      </c>
      <c r="CB109" s="880"/>
      <c r="CC109" s="880"/>
      <c r="CD109" s="880"/>
      <c r="CE109" s="881"/>
      <c r="CF109" s="900" t="s">
        <v>420</v>
      </c>
      <c r="CG109" s="900"/>
      <c r="CH109" s="900"/>
      <c r="CI109" s="900"/>
      <c r="CJ109" s="900"/>
      <c r="CK109" s="879" t="s">
        <v>421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418</v>
      </c>
      <c r="DH109" s="880"/>
      <c r="DI109" s="880"/>
      <c r="DJ109" s="880"/>
      <c r="DK109" s="881"/>
      <c r="DL109" s="879" t="s">
        <v>419</v>
      </c>
      <c r="DM109" s="880"/>
      <c r="DN109" s="880"/>
      <c r="DO109" s="880"/>
      <c r="DP109" s="881"/>
      <c r="DQ109" s="879" t="s">
        <v>294</v>
      </c>
      <c r="DR109" s="880"/>
      <c r="DS109" s="880"/>
      <c r="DT109" s="880"/>
      <c r="DU109" s="881"/>
      <c r="DV109" s="879" t="s">
        <v>420</v>
      </c>
      <c r="DW109" s="880"/>
      <c r="DX109" s="880"/>
      <c r="DY109" s="880"/>
      <c r="DZ109" s="882"/>
    </row>
    <row r="110" spans="1:131" s="224" customFormat="1" ht="26.25" customHeight="1" x14ac:dyDescent="0.2">
      <c r="A110" s="883" t="s">
        <v>422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13408996</v>
      </c>
      <c r="AB110" s="887"/>
      <c r="AC110" s="887"/>
      <c r="AD110" s="887"/>
      <c r="AE110" s="888"/>
      <c r="AF110" s="889">
        <v>13763914</v>
      </c>
      <c r="AG110" s="887"/>
      <c r="AH110" s="887"/>
      <c r="AI110" s="887"/>
      <c r="AJ110" s="888"/>
      <c r="AK110" s="889">
        <v>13132817</v>
      </c>
      <c r="AL110" s="887"/>
      <c r="AM110" s="887"/>
      <c r="AN110" s="887"/>
      <c r="AO110" s="888"/>
      <c r="AP110" s="890">
        <v>23.8</v>
      </c>
      <c r="AQ110" s="891"/>
      <c r="AR110" s="891"/>
      <c r="AS110" s="891"/>
      <c r="AT110" s="892"/>
      <c r="AU110" s="893" t="s">
        <v>69</v>
      </c>
      <c r="AV110" s="894"/>
      <c r="AW110" s="894"/>
      <c r="AX110" s="894"/>
      <c r="AY110" s="894"/>
      <c r="AZ110" s="916" t="s">
        <v>423</v>
      </c>
      <c r="BA110" s="884"/>
      <c r="BB110" s="884"/>
      <c r="BC110" s="884"/>
      <c r="BD110" s="884"/>
      <c r="BE110" s="884"/>
      <c r="BF110" s="884"/>
      <c r="BG110" s="884"/>
      <c r="BH110" s="884"/>
      <c r="BI110" s="884"/>
      <c r="BJ110" s="884"/>
      <c r="BK110" s="884"/>
      <c r="BL110" s="884"/>
      <c r="BM110" s="884"/>
      <c r="BN110" s="884"/>
      <c r="BO110" s="884"/>
      <c r="BP110" s="885"/>
      <c r="BQ110" s="917">
        <v>137812249</v>
      </c>
      <c r="BR110" s="918"/>
      <c r="BS110" s="918"/>
      <c r="BT110" s="918"/>
      <c r="BU110" s="918"/>
      <c r="BV110" s="918">
        <v>132837969</v>
      </c>
      <c r="BW110" s="918"/>
      <c r="BX110" s="918"/>
      <c r="BY110" s="918"/>
      <c r="BZ110" s="918"/>
      <c r="CA110" s="918">
        <v>135590327</v>
      </c>
      <c r="CB110" s="918"/>
      <c r="CC110" s="918"/>
      <c r="CD110" s="918"/>
      <c r="CE110" s="918"/>
      <c r="CF110" s="931">
        <v>246.1</v>
      </c>
      <c r="CG110" s="932"/>
      <c r="CH110" s="932"/>
      <c r="CI110" s="932"/>
      <c r="CJ110" s="932"/>
      <c r="CK110" s="933" t="s">
        <v>424</v>
      </c>
      <c r="CL110" s="934"/>
      <c r="CM110" s="916" t="s">
        <v>425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v>2038120</v>
      </c>
      <c r="DR110" s="918"/>
      <c r="DS110" s="918"/>
      <c r="DT110" s="918"/>
      <c r="DU110" s="918"/>
      <c r="DV110" s="919">
        <v>3.7</v>
      </c>
      <c r="DW110" s="919"/>
      <c r="DX110" s="919"/>
      <c r="DY110" s="919"/>
      <c r="DZ110" s="920"/>
    </row>
    <row r="111" spans="1:131" s="224" customFormat="1" ht="26.25" customHeight="1" x14ac:dyDescent="0.2">
      <c r="A111" s="921" t="s">
        <v>426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427</v>
      </c>
      <c r="BA111" s="910"/>
      <c r="BB111" s="910"/>
      <c r="BC111" s="910"/>
      <c r="BD111" s="910"/>
      <c r="BE111" s="910"/>
      <c r="BF111" s="910"/>
      <c r="BG111" s="910"/>
      <c r="BH111" s="910"/>
      <c r="BI111" s="910"/>
      <c r="BJ111" s="910"/>
      <c r="BK111" s="910"/>
      <c r="BL111" s="910"/>
      <c r="BM111" s="910"/>
      <c r="BN111" s="910"/>
      <c r="BO111" s="910"/>
      <c r="BP111" s="911"/>
      <c r="BQ111" s="912">
        <v>2641691</v>
      </c>
      <c r="BR111" s="913"/>
      <c r="BS111" s="913"/>
      <c r="BT111" s="913"/>
      <c r="BU111" s="913"/>
      <c r="BV111" s="913">
        <v>2413699</v>
      </c>
      <c r="BW111" s="913"/>
      <c r="BX111" s="913"/>
      <c r="BY111" s="913"/>
      <c r="BZ111" s="913"/>
      <c r="CA111" s="913">
        <v>4233133</v>
      </c>
      <c r="CB111" s="913"/>
      <c r="CC111" s="913"/>
      <c r="CD111" s="913"/>
      <c r="CE111" s="913"/>
      <c r="CF111" s="907">
        <v>7.7</v>
      </c>
      <c r="CG111" s="908"/>
      <c r="CH111" s="908"/>
      <c r="CI111" s="908"/>
      <c r="CJ111" s="908"/>
      <c r="CK111" s="935"/>
      <c r="CL111" s="936"/>
      <c r="CM111" s="909" t="s">
        <v>428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429</v>
      </c>
      <c r="B112" s="940"/>
      <c r="C112" s="910" t="s">
        <v>430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431</v>
      </c>
      <c r="BA112" s="910"/>
      <c r="BB112" s="910"/>
      <c r="BC112" s="910"/>
      <c r="BD112" s="910"/>
      <c r="BE112" s="910"/>
      <c r="BF112" s="910"/>
      <c r="BG112" s="910"/>
      <c r="BH112" s="910"/>
      <c r="BI112" s="910"/>
      <c r="BJ112" s="910"/>
      <c r="BK112" s="910"/>
      <c r="BL112" s="910"/>
      <c r="BM112" s="910"/>
      <c r="BN112" s="910"/>
      <c r="BO112" s="910"/>
      <c r="BP112" s="911"/>
      <c r="BQ112" s="912">
        <v>38540767</v>
      </c>
      <c r="BR112" s="913"/>
      <c r="BS112" s="913"/>
      <c r="BT112" s="913"/>
      <c r="BU112" s="913"/>
      <c r="BV112" s="913">
        <v>38001616</v>
      </c>
      <c r="BW112" s="913"/>
      <c r="BX112" s="913"/>
      <c r="BY112" s="913"/>
      <c r="BZ112" s="913"/>
      <c r="CA112" s="913">
        <v>38927155</v>
      </c>
      <c r="CB112" s="913"/>
      <c r="CC112" s="913"/>
      <c r="CD112" s="913"/>
      <c r="CE112" s="913"/>
      <c r="CF112" s="907">
        <v>70.599999999999994</v>
      </c>
      <c r="CG112" s="908"/>
      <c r="CH112" s="908"/>
      <c r="CI112" s="908"/>
      <c r="CJ112" s="908"/>
      <c r="CK112" s="935"/>
      <c r="CL112" s="936"/>
      <c r="CM112" s="909" t="s">
        <v>432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2071374</v>
      </c>
      <c r="DH112" s="913"/>
      <c r="DI112" s="913"/>
      <c r="DJ112" s="913"/>
      <c r="DK112" s="913"/>
      <c r="DL112" s="913">
        <v>1923421</v>
      </c>
      <c r="DM112" s="913"/>
      <c r="DN112" s="913"/>
      <c r="DO112" s="913"/>
      <c r="DP112" s="913"/>
      <c r="DQ112" s="913">
        <v>1775468</v>
      </c>
      <c r="DR112" s="913"/>
      <c r="DS112" s="913"/>
      <c r="DT112" s="913"/>
      <c r="DU112" s="913"/>
      <c r="DV112" s="914">
        <v>3.2</v>
      </c>
      <c r="DW112" s="914"/>
      <c r="DX112" s="914"/>
      <c r="DY112" s="914"/>
      <c r="DZ112" s="915"/>
    </row>
    <row r="113" spans="1:130" s="224" customFormat="1" ht="26.25" customHeight="1" x14ac:dyDescent="0.2">
      <c r="A113" s="941"/>
      <c r="B113" s="942"/>
      <c r="C113" s="910" t="s">
        <v>433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2706375</v>
      </c>
      <c r="AB113" s="925"/>
      <c r="AC113" s="925"/>
      <c r="AD113" s="925"/>
      <c r="AE113" s="926"/>
      <c r="AF113" s="927">
        <v>2724185</v>
      </c>
      <c r="AG113" s="925"/>
      <c r="AH113" s="925"/>
      <c r="AI113" s="925"/>
      <c r="AJ113" s="926"/>
      <c r="AK113" s="927">
        <v>2736936</v>
      </c>
      <c r="AL113" s="925"/>
      <c r="AM113" s="925"/>
      <c r="AN113" s="925"/>
      <c r="AO113" s="926"/>
      <c r="AP113" s="928">
        <v>5</v>
      </c>
      <c r="AQ113" s="929"/>
      <c r="AR113" s="929"/>
      <c r="AS113" s="929"/>
      <c r="AT113" s="930"/>
      <c r="AU113" s="895"/>
      <c r="AV113" s="896"/>
      <c r="AW113" s="896"/>
      <c r="AX113" s="896"/>
      <c r="AY113" s="896"/>
      <c r="AZ113" s="909" t="s">
        <v>434</v>
      </c>
      <c r="BA113" s="910"/>
      <c r="BB113" s="910"/>
      <c r="BC113" s="910"/>
      <c r="BD113" s="910"/>
      <c r="BE113" s="910"/>
      <c r="BF113" s="910"/>
      <c r="BG113" s="910"/>
      <c r="BH113" s="910"/>
      <c r="BI113" s="910"/>
      <c r="BJ113" s="910"/>
      <c r="BK113" s="910"/>
      <c r="BL113" s="910"/>
      <c r="BM113" s="910"/>
      <c r="BN113" s="910"/>
      <c r="BO113" s="910"/>
      <c r="BP113" s="911"/>
      <c r="BQ113" s="912">
        <v>714528</v>
      </c>
      <c r="BR113" s="913"/>
      <c r="BS113" s="913"/>
      <c r="BT113" s="913"/>
      <c r="BU113" s="913"/>
      <c r="BV113" s="913">
        <v>564361</v>
      </c>
      <c r="BW113" s="913"/>
      <c r="BX113" s="913"/>
      <c r="BY113" s="913"/>
      <c r="BZ113" s="913"/>
      <c r="CA113" s="913">
        <v>415535</v>
      </c>
      <c r="CB113" s="913"/>
      <c r="CC113" s="913"/>
      <c r="CD113" s="913"/>
      <c r="CE113" s="913"/>
      <c r="CF113" s="907">
        <v>0.8</v>
      </c>
      <c r="CG113" s="908"/>
      <c r="CH113" s="908"/>
      <c r="CI113" s="908"/>
      <c r="CJ113" s="908"/>
      <c r="CK113" s="935"/>
      <c r="CL113" s="936"/>
      <c r="CM113" s="909" t="s">
        <v>435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140699</v>
      </c>
      <c r="AB114" s="946"/>
      <c r="AC114" s="946"/>
      <c r="AD114" s="946"/>
      <c r="AE114" s="947"/>
      <c r="AF114" s="948">
        <v>147546</v>
      </c>
      <c r="AG114" s="946"/>
      <c r="AH114" s="946"/>
      <c r="AI114" s="946"/>
      <c r="AJ114" s="947"/>
      <c r="AK114" s="948">
        <v>145898</v>
      </c>
      <c r="AL114" s="946"/>
      <c r="AM114" s="946"/>
      <c r="AN114" s="946"/>
      <c r="AO114" s="947"/>
      <c r="AP114" s="949">
        <v>0.3</v>
      </c>
      <c r="AQ114" s="950"/>
      <c r="AR114" s="950"/>
      <c r="AS114" s="950"/>
      <c r="AT114" s="951"/>
      <c r="AU114" s="895"/>
      <c r="AV114" s="896"/>
      <c r="AW114" s="896"/>
      <c r="AX114" s="896"/>
      <c r="AY114" s="896"/>
      <c r="AZ114" s="909" t="s">
        <v>437</v>
      </c>
      <c r="BA114" s="910"/>
      <c r="BB114" s="910"/>
      <c r="BC114" s="910"/>
      <c r="BD114" s="910"/>
      <c r="BE114" s="910"/>
      <c r="BF114" s="910"/>
      <c r="BG114" s="910"/>
      <c r="BH114" s="910"/>
      <c r="BI114" s="910"/>
      <c r="BJ114" s="910"/>
      <c r="BK114" s="910"/>
      <c r="BL114" s="910"/>
      <c r="BM114" s="910"/>
      <c r="BN114" s="910"/>
      <c r="BO114" s="910"/>
      <c r="BP114" s="911"/>
      <c r="BQ114" s="912">
        <v>15337756</v>
      </c>
      <c r="BR114" s="913"/>
      <c r="BS114" s="913"/>
      <c r="BT114" s="913"/>
      <c r="BU114" s="913"/>
      <c r="BV114" s="913">
        <v>15303779</v>
      </c>
      <c r="BW114" s="913"/>
      <c r="BX114" s="913"/>
      <c r="BY114" s="913"/>
      <c r="BZ114" s="913"/>
      <c r="CA114" s="913">
        <v>15584492</v>
      </c>
      <c r="CB114" s="913"/>
      <c r="CC114" s="913"/>
      <c r="CD114" s="913"/>
      <c r="CE114" s="913"/>
      <c r="CF114" s="907">
        <v>28.3</v>
      </c>
      <c r="CG114" s="908"/>
      <c r="CH114" s="908"/>
      <c r="CI114" s="908"/>
      <c r="CJ114" s="908"/>
      <c r="CK114" s="935"/>
      <c r="CL114" s="936"/>
      <c r="CM114" s="909" t="s">
        <v>438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236914</v>
      </c>
      <c r="AB115" s="925"/>
      <c r="AC115" s="925"/>
      <c r="AD115" s="925"/>
      <c r="AE115" s="926"/>
      <c r="AF115" s="927">
        <v>227992</v>
      </c>
      <c r="AG115" s="925"/>
      <c r="AH115" s="925"/>
      <c r="AI115" s="925"/>
      <c r="AJ115" s="926"/>
      <c r="AK115" s="927">
        <v>218686</v>
      </c>
      <c r="AL115" s="925"/>
      <c r="AM115" s="925"/>
      <c r="AN115" s="925"/>
      <c r="AO115" s="926"/>
      <c r="AP115" s="928">
        <v>0.4</v>
      </c>
      <c r="AQ115" s="929"/>
      <c r="AR115" s="929"/>
      <c r="AS115" s="929"/>
      <c r="AT115" s="930"/>
      <c r="AU115" s="895"/>
      <c r="AV115" s="896"/>
      <c r="AW115" s="896"/>
      <c r="AX115" s="896"/>
      <c r="AY115" s="896"/>
      <c r="AZ115" s="909" t="s">
        <v>440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441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442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445</v>
      </c>
      <c r="Z117" s="881"/>
      <c r="AA117" s="965">
        <v>16492984</v>
      </c>
      <c r="AB117" s="966"/>
      <c r="AC117" s="966"/>
      <c r="AD117" s="966"/>
      <c r="AE117" s="967"/>
      <c r="AF117" s="968">
        <v>16863637</v>
      </c>
      <c r="AG117" s="966"/>
      <c r="AH117" s="966"/>
      <c r="AI117" s="966"/>
      <c r="AJ117" s="967"/>
      <c r="AK117" s="968">
        <v>16234337</v>
      </c>
      <c r="AL117" s="966"/>
      <c r="AM117" s="966"/>
      <c r="AN117" s="966"/>
      <c r="AO117" s="967"/>
      <c r="AP117" s="969"/>
      <c r="AQ117" s="970"/>
      <c r="AR117" s="970"/>
      <c r="AS117" s="970"/>
      <c r="AT117" s="971"/>
      <c r="AU117" s="895"/>
      <c r="AV117" s="896"/>
      <c r="AW117" s="896"/>
      <c r="AX117" s="896"/>
      <c r="AY117" s="896"/>
      <c r="AZ117" s="961" t="s">
        <v>446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421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418</v>
      </c>
      <c r="AB118" s="880"/>
      <c r="AC118" s="880"/>
      <c r="AD118" s="880"/>
      <c r="AE118" s="881"/>
      <c r="AF118" s="879" t="s">
        <v>419</v>
      </c>
      <c r="AG118" s="880"/>
      <c r="AH118" s="880"/>
      <c r="AI118" s="880"/>
      <c r="AJ118" s="881"/>
      <c r="AK118" s="879" t="s">
        <v>294</v>
      </c>
      <c r="AL118" s="880"/>
      <c r="AM118" s="880"/>
      <c r="AN118" s="880"/>
      <c r="AO118" s="881"/>
      <c r="AP118" s="957" t="s">
        <v>420</v>
      </c>
      <c r="AQ118" s="958"/>
      <c r="AR118" s="958"/>
      <c r="AS118" s="958"/>
      <c r="AT118" s="959"/>
      <c r="AU118" s="895"/>
      <c r="AV118" s="896"/>
      <c r="AW118" s="896"/>
      <c r="AX118" s="896"/>
      <c r="AY118" s="896"/>
      <c r="AZ118" s="960" t="s">
        <v>448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424</v>
      </c>
      <c r="B119" s="934"/>
      <c r="C119" s="916" t="s">
        <v>425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450</v>
      </c>
      <c r="BP119" s="992"/>
      <c r="BQ119" s="986">
        <v>195046991</v>
      </c>
      <c r="BR119" s="987"/>
      <c r="BS119" s="987"/>
      <c r="BT119" s="987"/>
      <c r="BU119" s="987"/>
      <c r="BV119" s="987">
        <v>189121424</v>
      </c>
      <c r="BW119" s="987"/>
      <c r="BX119" s="987"/>
      <c r="BY119" s="987"/>
      <c r="BZ119" s="987"/>
      <c r="CA119" s="987">
        <v>194750642</v>
      </c>
      <c r="CB119" s="987"/>
      <c r="CC119" s="987"/>
      <c r="CD119" s="987"/>
      <c r="CE119" s="987"/>
      <c r="CF119" s="988"/>
      <c r="CG119" s="989"/>
      <c r="CH119" s="989"/>
      <c r="CI119" s="989"/>
      <c r="CJ119" s="990"/>
      <c r="CK119" s="937"/>
      <c r="CL119" s="938"/>
      <c r="CM119" s="960" t="s">
        <v>451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570317</v>
      </c>
      <c r="DH119" s="973"/>
      <c r="DI119" s="973"/>
      <c r="DJ119" s="973"/>
      <c r="DK119" s="974"/>
      <c r="DL119" s="972">
        <v>490278</v>
      </c>
      <c r="DM119" s="973"/>
      <c r="DN119" s="973"/>
      <c r="DO119" s="973"/>
      <c r="DP119" s="974"/>
      <c r="DQ119" s="972">
        <v>419545</v>
      </c>
      <c r="DR119" s="973"/>
      <c r="DS119" s="973"/>
      <c r="DT119" s="973"/>
      <c r="DU119" s="974"/>
      <c r="DV119" s="975">
        <v>0.8</v>
      </c>
      <c r="DW119" s="976"/>
      <c r="DX119" s="976"/>
      <c r="DY119" s="976"/>
      <c r="DZ119" s="977"/>
    </row>
    <row r="120" spans="1:130" s="224" customFormat="1" ht="26.25" customHeight="1" x14ac:dyDescent="0.2">
      <c r="A120" s="1044"/>
      <c r="B120" s="936"/>
      <c r="C120" s="909" t="s">
        <v>428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452</v>
      </c>
      <c r="AV120" s="979"/>
      <c r="AW120" s="979"/>
      <c r="AX120" s="979"/>
      <c r="AY120" s="980"/>
      <c r="AZ120" s="916" t="s">
        <v>453</v>
      </c>
      <c r="BA120" s="884"/>
      <c r="BB120" s="884"/>
      <c r="BC120" s="884"/>
      <c r="BD120" s="884"/>
      <c r="BE120" s="884"/>
      <c r="BF120" s="884"/>
      <c r="BG120" s="884"/>
      <c r="BH120" s="884"/>
      <c r="BI120" s="884"/>
      <c r="BJ120" s="884"/>
      <c r="BK120" s="884"/>
      <c r="BL120" s="884"/>
      <c r="BM120" s="884"/>
      <c r="BN120" s="884"/>
      <c r="BO120" s="884"/>
      <c r="BP120" s="885"/>
      <c r="BQ120" s="917">
        <v>14701817</v>
      </c>
      <c r="BR120" s="918"/>
      <c r="BS120" s="918"/>
      <c r="BT120" s="918"/>
      <c r="BU120" s="918"/>
      <c r="BV120" s="918">
        <v>15615048</v>
      </c>
      <c r="BW120" s="918"/>
      <c r="BX120" s="918"/>
      <c r="BY120" s="918"/>
      <c r="BZ120" s="918"/>
      <c r="CA120" s="918">
        <v>16942331</v>
      </c>
      <c r="CB120" s="918"/>
      <c r="CC120" s="918"/>
      <c r="CD120" s="918"/>
      <c r="CE120" s="918"/>
      <c r="CF120" s="931">
        <v>30.7</v>
      </c>
      <c r="CG120" s="932"/>
      <c r="CH120" s="932"/>
      <c r="CI120" s="932"/>
      <c r="CJ120" s="932"/>
      <c r="CK120" s="993" t="s">
        <v>454</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34018949</v>
      </c>
      <c r="DH120" s="918"/>
      <c r="DI120" s="918"/>
      <c r="DJ120" s="918"/>
      <c r="DK120" s="918"/>
      <c r="DL120" s="918">
        <v>33517869</v>
      </c>
      <c r="DM120" s="918"/>
      <c r="DN120" s="918"/>
      <c r="DO120" s="918"/>
      <c r="DP120" s="918"/>
      <c r="DQ120" s="918">
        <v>34261673</v>
      </c>
      <c r="DR120" s="918"/>
      <c r="DS120" s="918"/>
      <c r="DT120" s="918"/>
      <c r="DU120" s="918"/>
      <c r="DV120" s="919">
        <v>62.2</v>
      </c>
      <c r="DW120" s="919"/>
      <c r="DX120" s="919"/>
      <c r="DY120" s="919"/>
      <c r="DZ120" s="920"/>
    </row>
    <row r="121" spans="1:130" s="224" customFormat="1" ht="26.25" customHeight="1" x14ac:dyDescent="0.2">
      <c r="A121" s="1044"/>
      <c r="B121" s="936"/>
      <c r="C121" s="961" t="s">
        <v>455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147953</v>
      </c>
      <c r="AB121" s="946"/>
      <c r="AC121" s="946"/>
      <c r="AD121" s="946"/>
      <c r="AE121" s="947"/>
      <c r="AF121" s="948">
        <v>147953</v>
      </c>
      <c r="AG121" s="946"/>
      <c r="AH121" s="946"/>
      <c r="AI121" s="946"/>
      <c r="AJ121" s="947"/>
      <c r="AK121" s="948">
        <v>147953</v>
      </c>
      <c r="AL121" s="946"/>
      <c r="AM121" s="946"/>
      <c r="AN121" s="946"/>
      <c r="AO121" s="947"/>
      <c r="AP121" s="949">
        <v>0.3</v>
      </c>
      <c r="AQ121" s="950"/>
      <c r="AR121" s="950"/>
      <c r="AS121" s="950"/>
      <c r="AT121" s="951"/>
      <c r="AU121" s="981"/>
      <c r="AV121" s="982"/>
      <c r="AW121" s="982"/>
      <c r="AX121" s="982"/>
      <c r="AY121" s="983"/>
      <c r="AZ121" s="909" t="s">
        <v>456</v>
      </c>
      <c r="BA121" s="910"/>
      <c r="BB121" s="910"/>
      <c r="BC121" s="910"/>
      <c r="BD121" s="910"/>
      <c r="BE121" s="910"/>
      <c r="BF121" s="910"/>
      <c r="BG121" s="910"/>
      <c r="BH121" s="910"/>
      <c r="BI121" s="910"/>
      <c r="BJ121" s="910"/>
      <c r="BK121" s="910"/>
      <c r="BL121" s="910"/>
      <c r="BM121" s="910"/>
      <c r="BN121" s="910"/>
      <c r="BO121" s="910"/>
      <c r="BP121" s="911"/>
      <c r="BQ121" s="912">
        <v>40126563</v>
      </c>
      <c r="BR121" s="913"/>
      <c r="BS121" s="913"/>
      <c r="BT121" s="913"/>
      <c r="BU121" s="913"/>
      <c r="BV121" s="913">
        <v>39597491</v>
      </c>
      <c r="BW121" s="913"/>
      <c r="BX121" s="913"/>
      <c r="BY121" s="913"/>
      <c r="BZ121" s="913"/>
      <c r="CA121" s="913">
        <v>41236111</v>
      </c>
      <c r="CB121" s="913"/>
      <c r="CC121" s="913"/>
      <c r="CD121" s="913"/>
      <c r="CE121" s="913"/>
      <c r="CF121" s="907">
        <v>74.8</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v>2125841</v>
      </c>
      <c r="DR121" s="913"/>
      <c r="DS121" s="913"/>
      <c r="DT121" s="913"/>
      <c r="DU121" s="913"/>
      <c r="DV121" s="914">
        <v>3.9</v>
      </c>
      <c r="DW121" s="914"/>
      <c r="DX121" s="914"/>
      <c r="DY121" s="914"/>
      <c r="DZ121" s="915"/>
    </row>
    <row r="122" spans="1:130" s="224" customFormat="1" ht="26.25" customHeight="1" x14ac:dyDescent="0.2">
      <c r="A122" s="1044"/>
      <c r="B122" s="936"/>
      <c r="C122" s="909" t="s">
        <v>438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457</v>
      </c>
      <c r="BA122" s="952"/>
      <c r="BB122" s="952"/>
      <c r="BC122" s="952"/>
      <c r="BD122" s="952"/>
      <c r="BE122" s="952"/>
      <c r="BF122" s="952"/>
      <c r="BG122" s="952"/>
      <c r="BH122" s="952"/>
      <c r="BI122" s="952"/>
      <c r="BJ122" s="952"/>
      <c r="BK122" s="952"/>
      <c r="BL122" s="952"/>
      <c r="BM122" s="952"/>
      <c r="BN122" s="952"/>
      <c r="BO122" s="952"/>
      <c r="BP122" s="953"/>
      <c r="BQ122" s="986">
        <v>111801970</v>
      </c>
      <c r="BR122" s="987"/>
      <c r="BS122" s="987"/>
      <c r="BT122" s="987"/>
      <c r="BU122" s="987"/>
      <c r="BV122" s="987">
        <v>110552808</v>
      </c>
      <c r="BW122" s="987"/>
      <c r="BX122" s="987"/>
      <c r="BY122" s="987"/>
      <c r="BZ122" s="987"/>
      <c r="CA122" s="987">
        <v>110513490</v>
      </c>
      <c r="CB122" s="987"/>
      <c r="CC122" s="987"/>
      <c r="CD122" s="987"/>
      <c r="CE122" s="987"/>
      <c r="CF122" s="1004">
        <v>200.6</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v>995431</v>
      </c>
      <c r="DH122" s="913"/>
      <c r="DI122" s="913"/>
      <c r="DJ122" s="913"/>
      <c r="DK122" s="913"/>
      <c r="DL122" s="913">
        <v>987161</v>
      </c>
      <c r="DM122" s="913"/>
      <c r="DN122" s="913"/>
      <c r="DO122" s="913"/>
      <c r="DP122" s="913"/>
      <c r="DQ122" s="913">
        <v>1233930</v>
      </c>
      <c r="DR122" s="913"/>
      <c r="DS122" s="913"/>
      <c r="DT122" s="913"/>
      <c r="DU122" s="913"/>
      <c r="DV122" s="914">
        <v>2.2000000000000002</v>
      </c>
      <c r="DW122" s="914"/>
      <c r="DX122" s="914"/>
      <c r="DY122" s="914"/>
      <c r="DZ122" s="915"/>
    </row>
    <row r="123" spans="1:130" s="224" customFormat="1" ht="26.25" customHeight="1" x14ac:dyDescent="0.2">
      <c r="A123" s="1044"/>
      <c r="B123" s="936"/>
      <c r="C123" s="909" t="s">
        <v>444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458</v>
      </c>
      <c r="BP123" s="992"/>
      <c r="BQ123" s="1050">
        <v>166630350</v>
      </c>
      <c r="BR123" s="1051"/>
      <c r="BS123" s="1051"/>
      <c r="BT123" s="1051"/>
      <c r="BU123" s="1051"/>
      <c r="BV123" s="1051">
        <v>165765347</v>
      </c>
      <c r="BW123" s="1051"/>
      <c r="BX123" s="1051"/>
      <c r="BY123" s="1051"/>
      <c r="BZ123" s="1051"/>
      <c r="CA123" s="1051">
        <v>168691932</v>
      </c>
      <c r="CB123" s="1051"/>
      <c r="CC123" s="1051"/>
      <c r="CD123" s="1051"/>
      <c r="CE123" s="1051"/>
      <c r="CF123" s="988"/>
      <c r="CG123" s="989"/>
      <c r="CH123" s="989"/>
      <c r="CI123" s="989"/>
      <c r="CJ123" s="990"/>
      <c r="CK123" s="996"/>
      <c r="CL123" s="997"/>
      <c r="CM123" s="997"/>
      <c r="CN123" s="997"/>
      <c r="CO123" s="998"/>
      <c r="CP123" s="1006" t="s">
        <v>394</v>
      </c>
      <c r="CQ123" s="1007"/>
      <c r="CR123" s="1007"/>
      <c r="CS123" s="1007"/>
      <c r="CT123" s="1007"/>
      <c r="CU123" s="1007"/>
      <c r="CV123" s="1007"/>
      <c r="CW123" s="1007"/>
      <c r="CX123" s="1007"/>
      <c r="CY123" s="1007"/>
      <c r="CZ123" s="1007"/>
      <c r="DA123" s="1007"/>
      <c r="DB123" s="1007"/>
      <c r="DC123" s="1007"/>
      <c r="DD123" s="1007"/>
      <c r="DE123" s="1007"/>
      <c r="DF123" s="1008"/>
      <c r="DG123" s="945">
        <v>605945</v>
      </c>
      <c r="DH123" s="946"/>
      <c r="DI123" s="946"/>
      <c r="DJ123" s="946"/>
      <c r="DK123" s="947"/>
      <c r="DL123" s="948">
        <v>585328</v>
      </c>
      <c r="DM123" s="946"/>
      <c r="DN123" s="946"/>
      <c r="DO123" s="946"/>
      <c r="DP123" s="947"/>
      <c r="DQ123" s="948">
        <v>545073</v>
      </c>
      <c r="DR123" s="946"/>
      <c r="DS123" s="946"/>
      <c r="DT123" s="946"/>
      <c r="DU123" s="947"/>
      <c r="DV123" s="949">
        <v>1</v>
      </c>
      <c r="DW123" s="950"/>
      <c r="DX123" s="950"/>
      <c r="DY123" s="950"/>
      <c r="DZ123" s="951"/>
    </row>
    <row r="124" spans="1:130" s="224" customFormat="1" ht="26.25" customHeight="1" thickBot="1" x14ac:dyDescent="0.25">
      <c r="A124" s="1044"/>
      <c r="B124" s="936"/>
      <c r="C124" s="909" t="s">
        <v>447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50.6</v>
      </c>
      <c r="BR124" s="1014"/>
      <c r="BS124" s="1014"/>
      <c r="BT124" s="1014"/>
      <c r="BU124" s="1014"/>
      <c r="BV124" s="1014">
        <v>43.5</v>
      </c>
      <c r="BW124" s="1014"/>
      <c r="BX124" s="1014"/>
      <c r="BY124" s="1014"/>
      <c r="BZ124" s="1014"/>
      <c r="CA124" s="1014">
        <v>47.2</v>
      </c>
      <c r="CB124" s="1014"/>
      <c r="CC124" s="1014"/>
      <c r="CD124" s="1014"/>
      <c r="CE124" s="1014"/>
      <c r="CF124" s="1015"/>
      <c r="CG124" s="1016"/>
      <c r="CH124" s="1016"/>
      <c r="CI124" s="1016"/>
      <c r="CJ124" s="1017"/>
      <c r="CK124" s="999"/>
      <c r="CL124" s="999"/>
      <c r="CM124" s="999"/>
      <c r="CN124" s="999"/>
      <c r="CO124" s="1000"/>
      <c r="CP124" s="1006" t="s">
        <v>460</v>
      </c>
      <c r="CQ124" s="1007"/>
      <c r="CR124" s="1007"/>
      <c r="CS124" s="1007"/>
      <c r="CT124" s="1007"/>
      <c r="CU124" s="1007"/>
      <c r="CV124" s="1007"/>
      <c r="CW124" s="1007"/>
      <c r="CX124" s="1007"/>
      <c r="CY124" s="1007"/>
      <c r="CZ124" s="1007"/>
      <c r="DA124" s="1007"/>
      <c r="DB124" s="1007"/>
      <c r="DC124" s="1007"/>
      <c r="DD124" s="1007"/>
      <c r="DE124" s="1007"/>
      <c r="DF124" s="1008"/>
      <c r="DG124" s="991">
        <v>2920442</v>
      </c>
      <c r="DH124" s="973"/>
      <c r="DI124" s="973"/>
      <c r="DJ124" s="973"/>
      <c r="DK124" s="974"/>
      <c r="DL124" s="972">
        <v>2911258</v>
      </c>
      <c r="DM124" s="973"/>
      <c r="DN124" s="973"/>
      <c r="DO124" s="973"/>
      <c r="DP124" s="974"/>
      <c r="DQ124" s="972">
        <v>760638</v>
      </c>
      <c r="DR124" s="973"/>
      <c r="DS124" s="973"/>
      <c r="DT124" s="973"/>
      <c r="DU124" s="974"/>
      <c r="DV124" s="975">
        <v>1.4</v>
      </c>
      <c r="DW124" s="976"/>
      <c r="DX124" s="976"/>
      <c r="DY124" s="976"/>
      <c r="DZ124" s="977"/>
    </row>
    <row r="125" spans="1:130" s="224" customFormat="1" ht="26.25" customHeight="1" x14ac:dyDescent="0.2">
      <c r="A125" s="1044"/>
      <c r="B125" s="936"/>
      <c r="C125" s="909" t="s">
        <v>449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461</v>
      </c>
      <c r="CL125" s="994"/>
      <c r="CM125" s="994"/>
      <c r="CN125" s="994"/>
      <c r="CO125" s="995"/>
      <c r="CP125" s="916" t="s">
        <v>462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451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464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88961</v>
      </c>
      <c r="AB127" s="946"/>
      <c r="AC127" s="946"/>
      <c r="AD127" s="946"/>
      <c r="AE127" s="947"/>
      <c r="AF127" s="948">
        <v>80039</v>
      </c>
      <c r="AG127" s="946"/>
      <c r="AH127" s="946"/>
      <c r="AI127" s="946"/>
      <c r="AJ127" s="947"/>
      <c r="AK127" s="948">
        <v>70733</v>
      </c>
      <c r="AL127" s="946"/>
      <c r="AM127" s="946"/>
      <c r="AN127" s="946"/>
      <c r="AO127" s="947"/>
      <c r="AP127" s="949">
        <v>0.1</v>
      </c>
      <c r="AQ127" s="950"/>
      <c r="AR127" s="950"/>
      <c r="AS127" s="950"/>
      <c r="AT127" s="951"/>
      <c r="AU127" s="226"/>
      <c r="AV127" s="226"/>
      <c r="AW127" s="226"/>
      <c r="AX127" s="1018" t="s">
        <v>465</v>
      </c>
      <c r="AY127" s="1019"/>
      <c r="AZ127" s="1019"/>
      <c r="BA127" s="1019"/>
      <c r="BB127" s="1019"/>
      <c r="BC127" s="1019"/>
      <c r="BD127" s="1019"/>
      <c r="BE127" s="1020"/>
      <c r="BF127" s="1021" t="s">
        <v>466</v>
      </c>
      <c r="BG127" s="1019"/>
      <c r="BH127" s="1019"/>
      <c r="BI127" s="1019"/>
      <c r="BJ127" s="1019"/>
      <c r="BK127" s="1019"/>
      <c r="BL127" s="1020"/>
      <c r="BM127" s="1021" t="s">
        <v>467</v>
      </c>
      <c r="BN127" s="1019"/>
      <c r="BO127" s="1019"/>
      <c r="BP127" s="1019"/>
      <c r="BQ127" s="1019"/>
      <c r="BR127" s="1019"/>
      <c r="BS127" s="1020"/>
      <c r="BT127" s="1021" t="s">
        <v>468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470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471</v>
      </c>
      <c r="X128" s="1030"/>
      <c r="Y128" s="1030"/>
      <c r="Z128" s="1031"/>
      <c r="AA128" s="1032">
        <v>1684835</v>
      </c>
      <c r="AB128" s="1033"/>
      <c r="AC128" s="1033"/>
      <c r="AD128" s="1033"/>
      <c r="AE128" s="1034"/>
      <c r="AF128" s="1035">
        <v>1828614</v>
      </c>
      <c r="AG128" s="1033"/>
      <c r="AH128" s="1033"/>
      <c r="AI128" s="1033"/>
      <c r="AJ128" s="1034"/>
      <c r="AK128" s="1035">
        <v>1805442</v>
      </c>
      <c r="AL128" s="1033"/>
      <c r="AM128" s="1033"/>
      <c r="AN128" s="1033"/>
      <c r="AO128" s="1034"/>
      <c r="AP128" s="1036"/>
      <c r="AQ128" s="1037"/>
      <c r="AR128" s="1037"/>
      <c r="AS128" s="1037"/>
      <c r="AT128" s="1038"/>
      <c r="AU128" s="226"/>
      <c r="AV128" s="226"/>
      <c r="AW128" s="226"/>
      <c r="AX128" s="883" t="s">
        <v>472</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474</v>
      </c>
      <c r="X129" s="1058"/>
      <c r="Y129" s="1058"/>
      <c r="Z129" s="1059"/>
      <c r="AA129" s="945">
        <v>65105336</v>
      </c>
      <c r="AB129" s="946"/>
      <c r="AC129" s="946"/>
      <c r="AD129" s="946"/>
      <c r="AE129" s="947"/>
      <c r="AF129" s="948">
        <v>62653564</v>
      </c>
      <c r="AG129" s="946"/>
      <c r="AH129" s="946"/>
      <c r="AI129" s="946"/>
      <c r="AJ129" s="947"/>
      <c r="AK129" s="948">
        <v>64147138</v>
      </c>
      <c r="AL129" s="946"/>
      <c r="AM129" s="946"/>
      <c r="AN129" s="946"/>
      <c r="AO129" s="947"/>
      <c r="AP129" s="1060"/>
      <c r="AQ129" s="1061"/>
      <c r="AR129" s="1061"/>
      <c r="AS129" s="1061"/>
      <c r="AT129" s="1062"/>
      <c r="AU129" s="227"/>
      <c r="AV129" s="227"/>
      <c r="AW129" s="227"/>
      <c r="AX129" s="1052" t="s">
        <v>475</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477</v>
      </c>
      <c r="X130" s="1058"/>
      <c r="Y130" s="1058"/>
      <c r="Z130" s="1059"/>
      <c r="AA130" s="945">
        <v>9006644</v>
      </c>
      <c r="AB130" s="946"/>
      <c r="AC130" s="946"/>
      <c r="AD130" s="946"/>
      <c r="AE130" s="947"/>
      <c r="AF130" s="948">
        <v>9019301</v>
      </c>
      <c r="AG130" s="946"/>
      <c r="AH130" s="946"/>
      <c r="AI130" s="946"/>
      <c r="AJ130" s="947"/>
      <c r="AK130" s="948">
        <v>9047354</v>
      </c>
      <c r="AL130" s="946"/>
      <c r="AM130" s="946"/>
      <c r="AN130" s="946"/>
      <c r="AO130" s="947"/>
      <c r="AP130" s="1060"/>
      <c r="AQ130" s="1061"/>
      <c r="AR130" s="1061"/>
      <c r="AS130" s="1061"/>
      <c r="AT130" s="1062"/>
      <c r="AU130" s="227"/>
      <c r="AV130" s="227"/>
      <c r="AW130" s="227"/>
      <c r="AX130" s="1052" t="s">
        <v>478</v>
      </c>
      <c r="AY130" s="910"/>
      <c r="AZ130" s="910"/>
      <c r="BA130" s="910"/>
      <c r="BB130" s="910"/>
      <c r="BC130" s="910"/>
      <c r="BD130" s="910"/>
      <c r="BE130" s="911"/>
      <c r="BF130" s="1088">
        <v>10.4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479</v>
      </c>
      <c r="X131" s="1095"/>
      <c r="Y131" s="1095"/>
      <c r="Z131" s="1096"/>
      <c r="AA131" s="991">
        <v>56098692</v>
      </c>
      <c r="AB131" s="973"/>
      <c r="AC131" s="973"/>
      <c r="AD131" s="973"/>
      <c r="AE131" s="974"/>
      <c r="AF131" s="972">
        <v>53634263</v>
      </c>
      <c r="AG131" s="973"/>
      <c r="AH131" s="973"/>
      <c r="AI131" s="973"/>
      <c r="AJ131" s="974"/>
      <c r="AK131" s="972">
        <v>55099784</v>
      </c>
      <c r="AL131" s="973"/>
      <c r="AM131" s="973"/>
      <c r="AN131" s="973"/>
      <c r="AO131" s="974"/>
      <c r="AP131" s="1097"/>
      <c r="AQ131" s="1098"/>
      <c r="AR131" s="1098"/>
      <c r="AS131" s="1098"/>
      <c r="AT131" s="1099"/>
      <c r="AU131" s="227"/>
      <c r="AV131" s="227"/>
      <c r="AW131" s="227"/>
      <c r="AX131" s="1070" t="s">
        <v>480</v>
      </c>
      <c r="AY131" s="713"/>
      <c r="AZ131" s="713"/>
      <c r="BA131" s="713"/>
      <c r="BB131" s="713"/>
      <c r="BC131" s="713"/>
      <c r="BD131" s="713"/>
      <c r="BE131" s="1023"/>
      <c r="BF131" s="1071">
        <v>47.2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481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482</v>
      </c>
      <c r="W132" s="1081"/>
      <c r="X132" s="1081"/>
      <c r="Y132" s="1081"/>
      <c r="Z132" s="1082"/>
      <c r="AA132" s="1083">
        <v>10.341604159999999</v>
      </c>
      <c r="AB132" s="1084"/>
      <c r="AC132" s="1084"/>
      <c r="AD132" s="1084"/>
      <c r="AE132" s="1085"/>
      <c r="AF132" s="1086">
        <v>11.21619132</v>
      </c>
      <c r="AG132" s="1084"/>
      <c r="AH132" s="1084"/>
      <c r="AI132" s="1084"/>
      <c r="AJ132" s="1085"/>
      <c r="AK132" s="1086">
        <v>9.7669011930000007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483</v>
      </c>
      <c r="W133" s="1064"/>
      <c r="X133" s="1064"/>
      <c r="Y133" s="1064"/>
      <c r="Z133" s="1065"/>
      <c r="AA133" s="1066">
        <v>10.5</v>
      </c>
      <c r="AB133" s="1067"/>
      <c r="AC133" s="1067"/>
      <c r="AD133" s="1067"/>
      <c r="AE133" s="1068"/>
      <c r="AF133" s="1066">
        <v>10.8</v>
      </c>
      <c r="AG133" s="1067"/>
      <c r="AH133" s="1067"/>
      <c r="AI133" s="1067"/>
      <c r="AJ133" s="1068"/>
      <c r="AK133" s="1066">
        <v>10.4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tKDe6XZIII16Jmun+e8d+xq49fE/8hVvmM77kbgiWqM7W1aze2EdfxX0mdvYmDcQHvM1P4Qq8+dZqDEIaQBg==" saltValue="WnKXx9JLM9WcBWHiojVd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O4y8je0OTDkHGCWWi7ZLhHwoXXHiZuU8wo9V1N/u6+oFOFCW1hQnIVKhARn37Tx0NRSF4n1Nc+Fc5kRWk3Png==" saltValue="RBUlV9QzNp3vQDn3iWlo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Iim5uZqBC/R5mqJJb4ucLvNeS4fJWgacReL9HJamLYk8mYdc5+T/m+Nsf3XEw4DaPU6kS7p2dGxyujWY3j5pg==" saltValue="6vIyAhQSY7usfQReiV5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486</v>
      </c>
      <c r="AL6" s="260"/>
      <c r="AM6" s="260"/>
      <c r="AN6" s="260"/>
    </row>
    <row r="7" spans="1:46" ht="13.5" customHeight="1" x14ac:dyDescent="0.2">
      <c r="A7" s="259"/>
      <c r="AK7" s="262"/>
      <c r="AL7" s="263"/>
      <c r="AM7" s="263"/>
      <c r="AN7" s="264"/>
      <c r="AO7" s="1101" t="s">
        <v>487</v>
      </c>
      <c r="AP7" s="265"/>
      <c r="AQ7" s="266" t="s">
        <v>488</v>
      </c>
      <c r="AR7" s="267"/>
    </row>
    <row r="8" spans="1:46" ht="13.2" x14ac:dyDescent="0.2">
      <c r="A8" s="259"/>
      <c r="AK8" s="268"/>
      <c r="AL8" s="269"/>
      <c r="AM8" s="269"/>
      <c r="AN8" s="270"/>
      <c r="AO8" s="1102"/>
      <c r="AP8" s="271" t="s">
        <v>489</v>
      </c>
      <c r="AQ8" s="272" t="s">
        <v>490</v>
      </c>
      <c r="AR8" s="273" t="s">
        <v>491</v>
      </c>
    </row>
    <row r="9" spans="1:46" ht="13.2" x14ac:dyDescent="0.2">
      <c r="A9" s="259"/>
      <c r="AK9" s="1103" t="s">
        <v>492</v>
      </c>
      <c r="AL9" s="1104"/>
      <c r="AM9" s="1104"/>
      <c r="AN9" s="1105"/>
      <c r="AO9" s="274">
        <v>18664485</v>
      </c>
      <c r="AP9" s="274">
        <v>72923</v>
      </c>
      <c r="AQ9" s="275">
        <v>62936</v>
      </c>
      <c r="AR9" s="276">
        <v>15.9</v>
      </c>
    </row>
    <row r="10" spans="1:46" ht="13.5" customHeight="1" x14ac:dyDescent="0.2">
      <c r="A10" s="259"/>
      <c r="AK10" s="1103" t="s">
        <v>493</v>
      </c>
      <c r="AL10" s="1104"/>
      <c r="AM10" s="1104"/>
      <c r="AN10" s="1105"/>
      <c r="AO10" s="277">
        <v>76113</v>
      </c>
      <c r="AP10" s="277">
        <v>297</v>
      </c>
      <c r="AQ10" s="278">
        <v>1734</v>
      </c>
      <c r="AR10" s="279">
        <v>-82.9</v>
      </c>
    </row>
    <row r="11" spans="1:46" ht="13.5" customHeight="1" x14ac:dyDescent="0.2">
      <c r="A11" s="259"/>
      <c r="AK11" s="1103" t="s">
        <v>494</v>
      </c>
      <c r="AL11" s="1104"/>
      <c r="AM11" s="1104"/>
      <c r="AN11" s="1105"/>
      <c r="AO11" s="277">
        <v>208364</v>
      </c>
      <c r="AP11" s="277">
        <v>814</v>
      </c>
      <c r="AQ11" s="278">
        <v>694</v>
      </c>
      <c r="AR11" s="279">
        <v>17.3</v>
      </c>
    </row>
    <row r="12" spans="1:46" ht="13.5" customHeight="1" x14ac:dyDescent="0.2">
      <c r="A12" s="259"/>
      <c r="AK12" s="1103" t="s">
        <v>495</v>
      </c>
      <c r="AL12" s="1104"/>
      <c r="AM12" s="1104"/>
      <c r="AN12" s="1105"/>
      <c r="AO12" s="277" t="s">
        <v>496</v>
      </c>
      <c r="AP12" s="277" t="s">
        <v>496</v>
      </c>
      <c r="AQ12" s="278">
        <v>24</v>
      </c>
      <c r="AR12" s="279" t="s">
        <v>496</v>
      </c>
    </row>
    <row r="13" spans="1:46" ht="13.5" customHeight="1" x14ac:dyDescent="0.2">
      <c r="A13" s="259"/>
      <c r="AK13" s="1103" t="s">
        <v>497</v>
      </c>
      <c r="AL13" s="1104"/>
      <c r="AM13" s="1104"/>
      <c r="AN13" s="1105"/>
      <c r="AO13" s="277">
        <v>589975</v>
      </c>
      <c r="AP13" s="277">
        <v>2305</v>
      </c>
      <c r="AQ13" s="278">
        <v>1996</v>
      </c>
      <c r="AR13" s="279">
        <v>15.5</v>
      </c>
    </row>
    <row r="14" spans="1:46" ht="13.5" customHeight="1" x14ac:dyDescent="0.2">
      <c r="A14" s="259"/>
      <c r="AK14" s="1103" t="s">
        <v>498</v>
      </c>
      <c r="AL14" s="1104"/>
      <c r="AM14" s="1104"/>
      <c r="AN14" s="1105"/>
      <c r="AO14" s="277">
        <v>248694</v>
      </c>
      <c r="AP14" s="277">
        <v>972</v>
      </c>
      <c r="AQ14" s="278">
        <v>1351</v>
      </c>
      <c r="AR14" s="279">
        <v>-28.1</v>
      </c>
    </row>
    <row r="15" spans="1:46" ht="13.5" customHeight="1" x14ac:dyDescent="0.2">
      <c r="A15" s="259"/>
      <c r="AK15" s="1106" t="s">
        <v>499</v>
      </c>
      <c r="AL15" s="1107"/>
      <c r="AM15" s="1107"/>
      <c r="AN15" s="1108"/>
      <c r="AO15" s="277">
        <v>-736679</v>
      </c>
      <c r="AP15" s="277">
        <v>-2878</v>
      </c>
      <c r="AQ15" s="278">
        <v>-1933</v>
      </c>
      <c r="AR15" s="279">
        <v>48.9</v>
      </c>
    </row>
    <row r="16" spans="1:46" ht="13.2" x14ac:dyDescent="0.2">
      <c r="A16" s="259"/>
      <c r="AK16" s="1106" t="s">
        <v>177</v>
      </c>
      <c r="AL16" s="1107"/>
      <c r="AM16" s="1107"/>
      <c r="AN16" s="1108"/>
      <c r="AO16" s="277">
        <v>19050952</v>
      </c>
      <c r="AP16" s="277">
        <v>74433</v>
      </c>
      <c r="AQ16" s="278">
        <v>66802</v>
      </c>
      <c r="AR16" s="279">
        <v>11.4</v>
      </c>
    </row>
    <row r="17" spans="1:46" ht="13.2" x14ac:dyDescent="0.2">
      <c r="A17" s="259"/>
    </row>
    <row r="18" spans="1:46" ht="13.2" x14ac:dyDescent="0.2">
      <c r="A18" s="259"/>
      <c r="AQ18" s="280"/>
      <c r="AR18" s="280"/>
    </row>
    <row r="19" spans="1:46" ht="13.2" x14ac:dyDescent="0.2">
      <c r="A19" s="259"/>
      <c r="AK19" s="255" t="s">
        <v>500</v>
      </c>
    </row>
    <row r="20" spans="1:46" ht="13.2" x14ac:dyDescent="0.2">
      <c r="A20" s="259"/>
      <c r="AK20" s="281"/>
      <c r="AL20" s="282"/>
      <c r="AM20" s="282"/>
      <c r="AN20" s="283"/>
      <c r="AO20" s="284" t="s">
        <v>501</v>
      </c>
      <c r="AP20" s="285" t="s">
        <v>502</v>
      </c>
      <c r="AQ20" s="286" t="s">
        <v>503</v>
      </c>
      <c r="AR20" s="287"/>
    </row>
    <row r="21" spans="1:46" s="260" customFormat="1" ht="13.2" x14ac:dyDescent="0.2">
      <c r="A21" s="288"/>
      <c r="AK21" s="1109" t="s">
        <v>504</v>
      </c>
      <c r="AL21" s="1110"/>
      <c r="AM21" s="1110"/>
      <c r="AN21" s="1111"/>
      <c r="AO21" s="289">
        <v>7.78</v>
      </c>
      <c r="AP21" s="290">
        <v>6.52</v>
      </c>
      <c r="AQ21" s="291">
        <v>1.26</v>
      </c>
      <c r="AS21" s="292"/>
      <c r="AT21" s="288"/>
    </row>
    <row r="22" spans="1:46" s="260" customFormat="1" ht="13.2" x14ac:dyDescent="0.2">
      <c r="A22" s="288"/>
      <c r="AK22" s="1109" t="s">
        <v>505</v>
      </c>
      <c r="AL22" s="1110"/>
      <c r="AM22" s="1110"/>
      <c r="AN22" s="1111"/>
      <c r="AO22" s="293">
        <v>99.5</v>
      </c>
      <c r="AP22" s="294">
        <v>99.2</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508</v>
      </c>
      <c r="AL29" s="260"/>
      <c r="AM29" s="260"/>
      <c r="AN29" s="260"/>
      <c r="AS29" s="302"/>
    </row>
    <row r="30" spans="1:46" ht="13.5" customHeight="1" x14ac:dyDescent="0.2">
      <c r="A30" s="259"/>
      <c r="AK30" s="262"/>
      <c r="AL30" s="263"/>
      <c r="AM30" s="263"/>
      <c r="AN30" s="264"/>
      <c r="AO30" s="1101" t="s">
        <v>487</v>
      </c>
      <c r="AP30" s="265"/>
      <c r="AQ30" s="266" t="s">
        <v>488</v>
      </c>
      <c r="AR30" s="267"/>
    </row>
    <row r="31" spans="1:46" ht="13.2" x14ac:dyDescent="0.2">
      <c r="A31" s="259"/>
      <c r="AK31" s="268"/>
      <c r="AL31" s="269"/>
      <c r="AM31" s="269"/>
      <c r="AN31" s="270"/>
      <c r="AO31" s="1102"/>
      <c r="AP31" s="271" t="s">
        <v>489</v>
      </c>
      <c r="AQ31" s="272" t="s">
        <v>490</v>
      </c>
      <c r="AR31" s="273" t="s">
        <v>491</v>
      </c>
    </row>
    <row r="32" spans="1:46" ht="27" customHeight="1" x14ac:dyDescent="0.2">
      <c r="A32" s="259"/>
      <c r="AK32" s="1117" t="s">
        <v>509</v>
      </c>
      <c r="AL32" s="1118"/>
      <c r="AM32" s="1118"/>
      <c r="AN32" s="1119"/>
      <c r="AO32" s="303">
        <v>13132817</v>
      </c>
      <c r="AP32" s="303">
        <v>51310</v>
      </c>
      <c r="AQ32" s="304">
        <v>37417</v>
      </c>
      <c r="AR32" s="305">
        <v>37.1</v>
      </c>
    </row>
    <row r="33" spans="1:46" ht="13.5" customHeight="1" x14ac:dyDescent="0.2">
      <c r="A33" s="259"/>
      <c r="AK33" s="1117" t="s">
        <v>510</v>
      </c>
      <c r="AL33" s="1118"/>
      <c r="AM33" s="1118"/>
      <c r="AN33" s="1119"/>
      <c r="AO33" s="303" t="s">
        <v>496</v>
      </c>
      <c r="AP33" s="303" t="s">
        <v>496</v>
      </c>
      <c r="AQ33" s="304" t="s">
        <v>496</v>
      </c>
      <c r="AR33" s="305" t="s">
        <v>496</v>
      </c>
    </row>
    <row r="34" spans="1:46" ht="27" customHeight="1" x14ac:dyDescent="0.2">
      <c r="A34" s="259"/>
      <c r="AK34" s="1117" t="s">
        <v>511</v>
      </c>
      <c r="AL34" s="1118"/>
      <c r="AM34" s="1118"/>
      <c r="AN34" s="1119"/>
      <c r="AO34" s="303" t="s">
        <v>496</v>
      </c>
      <c r="AP34" s="303" t="s">
        <v>496</v>
      </c>
      <c r="AQ34" s="304">
        <v>46</v>
      </c>
      <c r="AR34" s="305" t="s">
        <v>496</v>
      </c>
    </row>
    <row r="35" spans="1:46" ht="27" customHeight="1" x14ac:dyDescent="0.2">
      <c r="A35" s="259"/>
      <c r="AK35" s="1117" t="s">
        <v>512</v>
      </c>
      <c r="AL35" s="1118"/>
      <c r="AM35" s="1118"/>
      <c r="AN35" s="1119"/>
      <c r="AO35" s="303">
        <v>2736936</v>
      </c>
      <c r="AP35" s="303">
        <v>10693</v>
      </c>
      <c r="AQ35" s="304">
        <v>8245</v>
      </c>
      <c r="AR35" s="305">
        <v>29.7</v>
      </c>
    </row>
    <row r="36" spans="1:46" ht="27" customHeight="1" x14ac:dyDescent="0.2">
      <c r="A36" s="259"/>
      <c r="AK36" s="1117" t="s">
        <v>513</v>
      </c>
      <c r="AL36" s="1118"/>
      <c r="AM36" s="1118"/>
      <c r="AN36" s="1119"/>
      <c r="AO36" s="303">
        <v>145898</v>
      </c>
      <c r="AP36" s="303">
        <v>570</v>
      </c>
      <c r="AQ36" s="304">
        <v>440</v>
      </c>
      <c r="AR36" s="305">
        <v>29.5</v>
      </c>
    </row>
    <row r="37" spans="1:46" ht="13.5" customHeight="1" x14ac:dyDescent="0.2">
      <c r="A37" s="259"/>
      <c r="AK37" s="1117" t="s">
        <v>514</v>
      </c>
      <c r="AL37" s="1118"/>
      <c r="AM37" s="1118"/>
      <c r="AN37" s="1119"/>
      <c r="AO37" s="303">
        <v>218686</v>
      </c>
      <c r="AP37" s="303">
        <v>854</v>
      </c>
      <c r="AQ37" s="304">
        <v>558</v>
      </c>
      <c r="AR37" s="305">
        <v>53</v>
      </c>
    </row>
    <row r="38" spans="1:46" ht="27" customHeight="1" x14ac:dyDescent="0.2">
      <c r="A38" s="259"/>
      <c r="AK38" s="1120" t="s">
        <v>515</v>
      </c>
      <c r="AL38" s="1121"/>
      <c r="AM38" s="1121"/>
      <c r="AN38" s="1122"/>
      <c r="AO38" s="306" t="s">
        <v>496</v>
      </c>
      <c r="AP38" s="306" t="s">
        <v>496</v>
      </c>
      <c r="AQ38" s="307">
        <v>1</v>
      </c>
      <c r="AR38" s="295" t="s">
        <v>496</v>
      </c>
      <c r="AS38" s="302"/>
    </row>
    <row r="39" spans="1:46" ht="13.2" x14ac:dyDescent="0.2">
      <c r="A39" s="259"/>
      <c r="AK39" s="1120" t="s">
        <v>516</v>
      </c>
      <c r="AL39" s="1121"/>
      <c r="AM39" s="1121"/>
      <c r="AN39" s="1122"/>
      <c r="AO39" s="303">
        <v>-1805442</v>
      </c>
      <c r="AP39" s="303">
        <v>-7054</v>
      </c>
      <c r="AQ39" s="304">
        <v>-7933</v>
      </c>
      <c r="AR39" s="305">
        <v>-11.1</v>
      </c>
      <c r="AS39" s="302"/>
    </row>
    <row r="40" spans="1:46" ht="27" customHeight="1" x14ac:dyDescent="0.2">
      <c r="A40" s="259"/>
      <c r="AK40" s="1117" t="s">
        <v>517</v>
      </c>
      <c r="AL40" s="1118"/>
      <c r="AM40" s="1118"/>
      <c r="AN40" s="1119"/>
      <c r="AO40" s="303">
        <v>-9047354</v>
      </c>
      <c r="AP40" s="303">
        <v>-35348</v>
      </c>
      <c r="AQ40" s="304">
        <v>-28055</v>
      </c>
      <c r="AR40" s="305">
        <v>26</v>
      </c>
      <c r="AS40" s="302"/>
    </row>
    <row r="41" spans="1:46" ht="13.2" x14ac:dyDescent="0.2">
      <c r="A41" s="259"/>
      <c r="AK41" s="1123" t="s">
        <v>287</v>
      </c>
      <c r="AL41" s="1124"/>
      <c r="AM41" s="1124"/>
      <c r="AN41" s="1125"/>
      <c r="AO41" s="303">
        <v>5381541</v>
      </c>
      <c r="AP41" s="303">
        <v>21026</v>
      </c>
      <c r="AQ41" s="304">
        <v>10719</v>
      </c>
      <c r="AR41" s="305">
        <v>96.2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518</v>
      </c>
    </row>
    <row r="48" spans="1:46" ht="13.2" x14ac:dyDescent="0.2">
      <c r="A48" s="259"/>
      <c r="AK48" s="313" t="s">
        <v>519</v>
      </c>
      <c r="AL48" s="313"/>
      <c r="AM48" s="313"/>
      <c r="AN48" s="313"/>
      <c r="AO48" s="313"/>
      <c r="AP48" s="313"/>
      <c r="AQ48" s="314"/>
      <c r="AR48" s="313"/>
    </row>
    <row r="49" spans="1:44" ht="13.5" customHeight="1" x14ac:dyDescent="0.2">
      <c r="A49" s="259"/>
      <c r="AK49" s="315"/>
      <c r="AL49" s="316"/>
      <c r="AM49" s="1112" t="s">
        <v>487</v>
      </c>
      <c r="AN49" s="1114" t="s">
        <v>520</v>
      </c>
      <c r="AO49" s="1115"/>
      <c r="AP49" s="1115"/>
      <c r="AQ49" s="1115"/>
      <c r="AR49" s="1116"/>
    </row>
    <row r="50" spans="1:44" ht="13.2" x14ac:dyDescent="0.2">
      <c r="A50" s="259"/>
      <c r="AK50" s="317"/>
      <c r="AL50" s="318"/>
      <c r="AM50" s="1113"/>
      <c r="AN50" s="319" t="s">
        <v>521</v>
      </c>
      <c r="AO50" s="320" t="s">
        <v>522</v>
      </c>
      <c r="AP50" s="321" t="s">
        <v>523</v>
      </c>
      <c r="AQ50" s="322" t="s">
        <v>524</v>
      </c>
      <c r="AR50" s="323" t="s">
        <v>525</v>
      </c>
    </row>
    <row r="51" spans="1:44" ht="13.2" x14ac:dyDescent="0.2">
      <c r="A51" s="259"/>
      <c r="AK51" s="315" t="s">
        <v>526</v>
      </c>
      <c r="AL51" s="316"/>
      <c r="AM51" s="324">
        <v>7547733</v>
      </c>
      <c r="AN51" s="325">
        <v>28682</v>
      </c>
      <c r="AO51" s="326">
        <v>-23</v>
      </c>
      <c r="AP51" s="327">
        <v>51849</v>
      </c>
      <c r="AQ51" s="328">
        <v>15.2</v>
      </c>
      <c r="AR51" s="329">
        <v>-38.200000000000003</v>
      </c>
    </row>
    <row r="52" spans="1:44" ht="13.2" x14ac:dyDescent="0.2">
      <c r="A52" s="259"/>
      <c r="AK52" s="330"/>
      <c r="AL52" s="331" t="s">
        <v>527</v>
      </c>
      <c r="AM52" s="332">
        <v>3546608</v>
      </c>
      <c r="AN52" s="333">
        <v>13477</v>
      </c>
      <c r="AO52" s="334">
        <v>-6.3</v>
      </c>
      <c r="AP52" s="335">
        <v>26326</v>
      </c>
      <c r="AQ52" s="336">
        <v>4.3</v>
      </c>
      <c r="AR52" s="337">
        <v>-10.6</v>
      </c>
    </row>
    <row r="53" spans="1:44" ht="13.2" x14ac:dyDescent="0.2">
      <c r="A53" s="259"/>
      <c r="AK53" s="315" t="s">
        <v>528</v>
      </c>
      <c r="AL53" s="316"/>
      <c r="AM53" s="324">
        <v>12958907</v>
      </c>
      <c r="AN53" s="325">
        <v>49534</v>
      </c>
      <c r="AO53" s="326">
        <v>72.7</v>
      </c>
      <c r="AP53" s="327">
        <v>52191</v>
      </c>
      <c r="AQ53" s="328">
        <v>0.7</v>
      </c>
      <c r="AR53" s="329">
        <v>72</v>
      </c>
    </row>
    <row r="54" spans="1:44" ht="13.2" x14ac:dyDescent="0.2">
      <c r="A54" s="259"/>
      <c r="AK54" s="330"/>
      <c r="AL54" s="331" t="s">
        <v>527</v>
      </c>
      <c r="AM54" s="332">
        <v>4536243</v>
      </c>
      <c r="AN54" s="333">
        <v>17339</v>
      </c>
      <c r="AO54" s="334">
        <v>28.7</v>
      </c>
      <c r="AP54" s="335">
        <v>26807</v>
      </c>
      <c r="AQ54" s="336">
        <v>1.8</v>
      </c>
      <c r="AR54" s="337">
        <v>26.9</v>
      </c>
    </row>
    <row r="55" spans="1:44" ht="13.2" x14ac:dyDescent="0.2">
      <c r="A55" s="259"/>
      <c r="AK55" s="315" t="s">
        <v>529</v>
      </c>
      <c r="AL55" s="316"/>
      <c r="AM55" s="324">
        <v>13081239</v>
      </c>
      <c r="AN55" s="325">
        <v>50382</v>
      </c>
      <c r="AO55" s="326">
        <v>1.7</v>
      </c>
      <c r="AP55" s="327">
        <v>48105</v>
      </c>
      <c r="AQ55" s="328">
        <v>-7.8</v>
      </c>
      <c r="AR55" s="329">
        <v>9.5</v>
      </c>
    </row>
    <row r="56" spans="1:44" ht="13.2" x14ac:dyDescent="0.2">
      <c r="A56" s="259"/>
      <c r="AK56" s="330"/>
      <c r="AL56" s="331" t="s">
        <v>527</v>
      </c>
      <c r="AM56" s="332">
        <v>4563232</v>
      </c>
      <c r="AN56" s="333">
        <v>17575</v>
      </c>
      <c r="AO56" s="334">
        <v>1.4</v>
      </c>
      <c r="AP56" s="335">
        <v>24072</v>
      </c>
      <c r="AQ56" s="336">
        <v>-10.199999999999999</v>
      </c>
      <c r="AR56" s="337">
        <v>11.6</v>
      </c>
    </row>
    <row r="57" spans="1:44" ht="13.2" x14ac:dyDescent="0.2">
      <c r="A57" s="259"/>
      <c r="AK57" s="315" t="s">
        <v>530</v>
      </c>
      <c r="AL57" s="316"/>
      <c r="AM57" s="324">
        <v>17708402</v>
      </c>
      <c r="AN57" s="325">
        <v>68653</v>
      </c>
      <c r="AO57" s="326">
        <v>36.299999999999997</v>
      </c>
      <c r="AP57" s="327">
        <v>47446</v>
      </c>
      <c r="AQ57" s="328">
        <v>-1.4</v>
      </c>
      <c r="AR57" s="329">
        <v>37.700000000000003</v>
      </c>
    </row>
    <row r="58" spans="1:44" ht="13.2" x14ac:dyDescent="0.2">
      <c r="A58" s="259"/>
      <c r="AK58" s="330"/>
      <c r="AL58" s="331" t="s">
        <v>527</v>
      </c>
      <c r="AM58" s="332">
        <v>7032603</v>
      </c>
      <c r="AN58" s="333">
        <v>27264</v>
      </c>
      <c r="AO58" s="334">
        <v>55.1</v>
      </c>
      <c r="AP58" s="335">
        <v>24371</v>
      </c>
      <c r="AQ58" s="336">
        <v>1.2</v>
      </c>
      <c r="AR58" s="337">
        <v>53.9</v>
      </c>
    </row>
    <row r="59" spans="1:44" ht="13.2" x14ac:dyDescent="0.2">
      <c r="A59" s="259"/>
      <c r="AK59" s="315" t="s">
        <v>531</v>
      </c>
      <c r="AL59" s="316"/>
      <c r="AM59" s="324">
        <v>27119547</v>
      </c>
      <c r="AN59" s="325">
        <v>105957</v>
      </c>
      <c r="AO59" s="326">
        <v>54.3</v>
      </c>
      <c r="AP59" s="327">
        <v>48387</v>
      </c>
      <c r="AQ59" s="328">
        <v>2</v>
      </c>
      <c r="AR59" s="329">
        <v>52.3</v>
      </c>
    </row>
    <row r="60" spans="1:44" ht="13.2" x14ac:dyDescent="0.2">
      <c r="A60" s="259"/>
      <c r="AK60" s="330"/>
      <c r="AL60" s="331" t="s">
        <v>527</v>
      </c>
      <c r="AM60" s="332">
        <v>9938117</v>
      </c>
      <c r="AN60" s="333">
        <v>38829</v>
      </c>
      <c r="AO60" s="334">
        <v>42.4</v>
      </c>
      <c r="AP60" s="335">
        <v>25592</v>
      </c>
      <c r="AQ60" s="336">
        <v>5</v>
      </c>
      <c r="AR60" s="337">
        <v>37.4</v>
      </c>
    </row>
    <row r="61" spans="1:44" ht="13.2" x14ac:dyDescent="0.2">
      <c r="A61" s="259"/>
      <c r="AK61" s="315" t="s">
        <v>532</v>
      </c>
      <c r="AL61" s="338"/>
      <c r="AM61" s="324">
        <v>15683166</v>
      </c>
      <c r="AN61" s="325">
        <v>60642</v>
      </c>
      <c r="AO61" s="326">
        <v>28.4</v>
      </c>
      <c r="AP61" s="327">
        <v>49596</v>
      </c>
      <c r="AQ61" s="339">
        <v>1.7</v>
      </c>
      <c r="AR61" s="329">
        <v>26.7</v>
      </c>
    </row>
    <row r="62" spans="1:44" ht="13.2" x14ac:dyDescent="0.2">
      <c r="A62" s="259"/>
      <c r="AK62" s="330"/>
      <c r="AL62" s="331" t="s">
        <v>527</v>
      </c>
      <c r="AM62" s="332">
        <v>5923361</v>
      </c>
      <c r="AN62" s="333">
        <v>22897</v>
      </c>
      <c r="AO62" s="334">
        <v>24.3</v>
      </c>
      <c r="AP62" s="335">
        <v>25434</v>
      </c>
      <c r="AQ62" s="336">
        <v>0.4</v>
      </c>
      <c r="AR62" s="337">
        <v>23.9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zTtvxZWYpbwIKrmAyDL/5DT+YvVl+VPpxB3oZn2+xwbc+mkBGBxlMeB7J7QtkB9Jq5FlBP/bIaDj3P1Sf2iSdg==" saltValue="LgVghHMbUqtGQAKFG3Z+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484</v>
      </c>
    </row>
    <row r="121" spans="125:125" ht="13.5" hidden="1" customHeight="1" x14ac:dyDescent="0.2">
      <c r="DU121" s="253"/>
    </row>
  </sheetData>
  <sheetProtection algorithmName="SHA-512" hashValue="XdzAp0+8V6JVWX0g0NUft/r9qUYmMmuZ5fAJG5bxY7VI0mMuqKghUlaYEARPUaZhWdsKZ/JZjZbyR1NpPWxoUg==" saltValue="DuVh77TtOf+qQPocmWWd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484</v>
      </c>
    </row>
  </sheetData>
  <sheetProtection algorithmName="SHA-512" hashValue="+WOfGbZJXvabFynEFJItjwIKJCFnb+hccXEFX3amGmVfRZdSZRmm22WbtiiD+uI1DbCqFSPSp+qIOw63UWlwMw==" saltValue="rA//huqy76lNcenfyB5d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2">
      <c r="B47" s="10"/>
      <c r="C47" s="1126" t="s">
        <v>3</v>
      </c>
      <c r="D47" s="1126"/>
      <c r="E47" s="1127"/>
      <c r="F47" s="11">
        <v>0.55000000000000004</v>
      </c>
      <c r="G47" s="12">
        <v>1.73</v>
      </c>
      <c r="H47" s="12">
        <v>4.3099999999999996</v>
      </c>
      <c r="I47" s="12">
        <v>5.43</v>
      </c>
      <c r="J47" s="13">
        <v>6.09</v>
      </c>
    </row>
    <row r="48" spans="2:10" ht="57.75" customHeight="1" x14ac:dyDescent="0.2">
      <c r="B48" s="14"/>
      <c r="C48" s="1128" t="s">
        <v>4</v>
      </c>
      <c r="D48" s="1128"/>
      <c r="E48" s="1129"/>
      <c r="F48" s="15">
        <v>3.9</v>
      </c>
      <c r="G48" s="16">
        <v>4.93</v>
      </c>
      <c r="H48" s="16">
        <v>5.48</v>
      </c>
      <c r="I48" s="16">
        <v>3.14</v>
      </c>
      <c r="J48" s="17">
        <v>3.42</v>
      </c>
    </row>
    <row r="49" spans="2:10" ht="57.75" customHeight="1" thickBot="1" x14ac:dyDescent="0.25">
      <c r="B49" s="18"/>
      <c r="C49" s="1130" t="s">
        <v>5</v>
      </c>
      <c r="D49" s="1130"/>
      <c r="E49" s="1131"/>
      <c r="F49" s="19">
        <v>1.38</v>
      </c>
      <c r="G49" s="20">
        <v>2.34</v>
      </c>
      <c r="H49" s="20">
        <v>3.43</v>
      </c>
      <c r="I49" s="20">
        <v>0.65</v>
      </c>
      <c r="J49" s="21">
        <v>2.25</v>
      </c>
    </row>
    <row r="50" spans="2:10" ht="13.2" x14ac:dyDescent="0.2"/>
  </sheetData>
  <sheetProtection algorithmName="SHA-512" hashValue="NAdYUyfZCKx1Lz5ZM4fOSUnVyUasmY/Us8R2mZnVWMRcxqEs0pPPN1YSwioPUI6kl75xMMul8xQZmdvXIMVZKQ==" saltValue="MMYIF84KmbHgQLvoDLPT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36" t="s">
        <v>539</v>
      </c>
      <c r="D34" s="1136"/>
      <c r="E34" s="1137"/>
      <c r="F34" s="32">
        <v>8.15</v>
      </c>
      <c r="G34" s="33">
        <v>8.23</v>
      </c>
      <c r="H34" s="33">
        <v>8.35</v>
      </c>
      <c r="I34" s="33">
        <v>8.83</v>
      </c>
      <c r="J34" s="34">
        <v>8.5500000000000007</v>
      </c>
      <c r="K34" s="22"/>
      <c r="L34" s="22"/>
      <c r="M34" s="22"/>
      <c r="N34" s="22"/>
      <c r="O34" s="22"/>
      <c r="P34" s="22"/>
    </row>
    <row r="35" spans="1:16" ht="39" customHeight="1" x14ac:dyDescent="0.2">
      <c r="A35" s="22"/>
      <c r="B35" s="35"/>
      <c r="C35" s="1132" t="s">
        <v>540</v>
      </c>
      <c r="D35" s="1132"/>
      <c r="E35" s="1133"/>
      <c r="F35" s="36">
        <v>7.48</v>
      </c>
      <c r="G35" s="37">
        <v>7.77</v>
      </c>
      <c r="H35" s="37">
        <v>7.49</v>
      </c>
      <c r="I35" s="37">
        <v>8.3000000000000007</v>
      </c>
      <c r="J35" s="38">
        <v>7.05</v>
      </c>
      <c r="K35" s="22"/>
      <c r="L35" s="22"/>
      <c r="M35" s="22"/>
      <c r="N35" s="22"/>
      <c r="O35" s="22"/>
      <c r="P35" s="22"/>
    </row>
    <row r="36" spans="1:16" ht="39" customHeight="1" x14ac:dyDescent="0.2">
      <c r="A36" s="22"/>
      <c r="B36" s="35"/>
      <c r="C36" s="1132" t="s">
        <v>541</v>
      </c>
      <c r="D36" s="1132"/>
      <c r="E36" s="1133"/>
      <c r="F36" s="36">
        <v>3.84</v>
      </c>
      <c r="G36" s="37">
        <v>4.92</v>
      </c>
      <c r="H36" s="37">
        <v>5.47</v>
      </c>
      <c r="I36" s="37">
        <v>3.13</v>
      </c>
      <c r="J36" s="38">
        <v>3.41</v>
      </c>
      <c r="K36" s="22"/>
      <c r="L36" s="22"/>
      <c r="M36" s="22"/>
      <c r="N36" s="22"/>
      <c r="O36" s="22"/>
      <c r="P36" s="22"/>
    </row>
    <row r="37" spans="1:16" ht="39" customHeight="1" x14ac:dyDescent="0.2">
      <c r="A37" s="22"/>
      <c r="B37" s="35"/>
      <c r="C37" s="1132" t="s">
        <v>542</v>
      </c>
      <c r="D37" s="1132"/>
      <c r="E37" s="1133"/>
      <c r="F37" s="36">
        <v>0.13</v>
      </c>
      <c r="G37" s="37">
        <v>0.59</v>
      </c>
      <c r="H37" s="37">
        <v>0.6</v>
      </c>
      <c r="I37" s="37">
        <v>0.93</v>
      </c>
      <c r="J37" s="38">
        <v>0.99</v>
      </c>
      <c r="K37" s="22"/>
      <c r="L37" s="22"/>
      <c r="M37" s="22"/>
      <c r="N37" s="22"/>
      <c r="O37" s="22"/>
      <c r="P37" s="22"/>
    </row>
    <row r="38" spans="1:16" ht="39" customHeight="1" x14ac:dyDescent="0.2">
      <c r="A38" s="22"/>
      <c r="B38" s="35"/>
      <c r="C38" s="1132" t="s">
        <v>543</v>
      </c>
      <c r="D38" s="1132"/>
      <c r="E38" s="1133"/>
      <c r="F38" s="36">
        <v>0.42</v>
      </c>
      <c r="G38" s="37">
        <v>1.1399999999999999</v>
      </c>
      <c r="H38" s="37">
        <v>1.63</v>
      </c>
      <c r="I38" s="37">
        <v>1.17</v>
      </c>
      <c r="J38" s="38">
        <v>0.61</v>
      </c>
      <c r="K38" s="22"/>
      <c r="L38" s="22"/>
      <c r="M38" s="22"/>
      <c r="N38" s="22"/>
      <c r="O38" s="22"/>
      <c r="P38" s="22"/>
    </row>
    <row r="39" spans="1:16" ht="39" customHeight="1" x14ac:dyDescent="0.2">
      <c r="A39" s="22"/>
      <c r="B39" s="35"/>
      <c r="C39" s="1132" t="s">
        <v>544</v>
      </c>
      <c r="D39" s="1132"/>
      <c r="E39" s="1133"/>
      <c r="F39" s="36">
        <v>0.3</v>
      </c>
      <c r="G39" s="37">
        <v>0.5</v>
      </c>
      <c r="H39" s="37">
        <v>0.95</v>
      </c>
      <c r="I39" s="37">
        <v>0.91</v>
      </c>
      <c r="J39" s="38">
        <v>0.51</v>
      </c>
      <c r="K39" s="22"/>
      <c r="L39" s="22"/>
      <c r="M39" s="22"/>
      <c r="N39" s="22"/>
      <c r="O39" s="22"/>
      <c r="P39" s="22"/>
    </row>
    <row r="40" spans="1:16" ht="39" customHeight="1" x14ac:dyDescent="0.2">
      <c r="A40" s="22"/>
      <c r="B40" s="35"/>
      <c r="C40" s="1132" t="s">
        <v>545</v>
      </c>
      <c r="D40" s="1132"/>
      <c r="E40" s="1133"/>
      <c r="F40" s="36">
        <v>0.04</v>
      </c>
      <c r="G40" s="37">
        <v>0.06</v>
      </c>
      <c r="H40" s="37">
        <v>0.08</v>
      </c>
      <c r="I40" s="37">
        <v>0.11</v>
      </c>
      <c r="J40" s="38">
        <v>0.17</v>
      </c>
      <c r="K40" s="22"/>
      <c r="L40" s="22"/>
      <c r="M40" s="22"/>
      <c r="N40" s="22"/>
      <c r="O40" s="22"/>
      <c r="P40" s="22"/>
    </row>
    <row r="41" spans="1:16" ht="39" customHeight="1" x14ac:dyDescent="0.2">
      <c r="A41" s="22"/>
      <c r="B41" s="35"/>
      <c r="C41" s="1132" t="s">
        <v>546</v>
      </c>
      <c r="D41" s="1132"/>
      <c r="E41" s="1133"/>
      <c r="F41" s="36" t="s">
        <v>496</v>
      </c>
      <c r="G41" s="37" t="s">
        <v>496</v>
      </c>
      <c r="H41" s="37" t="s">
        <v>496</v>
      </c>
      <c r="I41" s="37" t="s">
        <v>496</v>
      </c>
      <c r="J41" s="38">
        <v>0.04</v>
      </c>
      <c r="K41" s="22"/>
      <c r="L41" s="22"/>
      <c r="M41" s="22"/>
      <c r="N41" s="22"/>
      <c r="O41" s="22"/>
      <c r="P41" s="22"/>
    </row>
    <row r="42" spans="1:16" ht="39" customHeight="1" x14ac:dyDescent="0.2">
      <c r="A42" s="22"/>
      <c r="B42" s="39"/>
      <c r="C42" s="1132" t="s">
        <v>547</v>
      </c>
      <c r="D42" s="1132"/>
      <c r="E42" s="1133"/>
      <c r="F42" s="36" t="s">
        <v>496</v>
      </c>
      <c r="G42" s="37" t="s">
        <v>496</v>
      </c>
      <c r="H42" s="37" t="s">
        <v>496</v>
      </c>
      <c r="I42" s="37" t="s">
        <v>496</v>
      </c>
      <c r="J42" s="38" t="s">
        <v>496</v>
      </c>
      <c r="K42" s="22"/>
      <c r="L42" s="22"/>
      <c r="M42" s="22"/>
      <c r="N42" s="22"/>
      <c r="O42" s="22"/>
      <c r="P42" s="22"/>
    </row>
    <row r="43" spans="1:16" ht="39" customHeight="1" thickBot="1" x14ac:dyDescent="0.25">
      <c r="A43" s="22"/>
      <c r="B43" s="40"/>
      <c r="C43" s="1134" t="s">
        <v>548</v>
      </c>
      <c r="D43" s="1134"/>
      <c r="E43" s="1135"/>
      <c r="F43" s="41">
        <v>1.29</v>
      </c>
      <c r="G43" s="42">
        <v>0.01</v>
      </c>
      <c r="H43" s="42">
        <v>0</v>
      </c>
      <c r="I43" s="42">
        <v>7.0000000000000007E-2</v>
      </c>
      <c r="J43" s="43">
        <v>0.04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iXE3GUvsEi0stwEDpyIkF+oxvSQmhfG7N7OkRpzna9UUdy7aRi6YaCWKgsMGJG0U0dS0ZQnvr7b6Yzq/q2tg==" saltValue="n9LjJLqjSeGZbshO7brt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534</v>
      </c>
      <c r="L44" s="54" t="s">
        <v>535</v>
      </c>
      <c r="M44" s="54" t="s">
        <v>536</v>
      </c>
      <c r="N44" s="54" t="s">
        <v>537</v>
      </c>
      <c r="O44" s="55" t="s">
        <v>538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13097</v>
      </c>
      <c r="L45" s="58">
        <v>13235</v>
      </c>
      <c r="M45" s="58">
        <v>13409</v>
      </c>
      <c r="N45" s="58">
        <v>13764</v>
      </c>
      <c r="O45" s="59">
        <v>13133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496</v>
      </c>
      <c r="L46" s="62" t="s">
        <v>496</v>
      </c>
      <c r="M46" s="62" t="s">
        <v>496</v>
      </c>
      <c r="N46" s="62" t="s">
        <v>496</v>
      </c>
      <c r="O46" s="63" t="s">
        <v>496</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496</v>
      </c>
      <c r="L47" s="62" t="s">
        <v>496</v>
      </c>
      <c r="M47" s="62" t="s">
        <v>496</v>
      </c>
      <c r="N47" s="62" t="s">
        <v>496</v>
      </c>
      <c r="O47" s="63" t="s">
        <v>496</v>
      </c>
      <c r="P47" s="46"/>
      <c r="Q47" s="46"/>
      <c r="R47" s="46"/>
      <c r="S47" s="46"/>
      <c r="T47" s="46"/>
      <c r="U47" s="46"/>
    </row>
    <row r="48" spans="1:21" ht="30.75" customHeight="1" x14ac:dyDescent="0.2">
      <c r="A48" s="46"/>
      <c r="B48" s="1140"/>
      <c r="C48" s="1141"/>
      <c r="D48" s="60"/>
      <c r="E48" s="1146" t="s">
        <v>13</v>
      </c>
      <c r="F48" s="1146"/>
      <c r="G48" s="1146"/>
      <c r="H48" s="1146"/>
      <c r="I48" s="1146"/>
      <c r="J48" s="1147"/>
      <c r="K48" s="61">
        <v>2917</v>
      </c>
      <c r="L48" s="62">
        <v>3161</v>
      </c>
      <c r="M48" s="62">
        <v>2706</v>
      </c>
      <c r="N48" s="62">
        <v>2724</v>
      </c>
      <c r="O48" s="63">
        <v>2737</v>
      </c>
      <c r="P48" s="46"/>
      <c r="Q48" s="46"/>
      <c r="R48" s="46"/>
      <c r="S48" s="46"/>
      <c r="T48" s="46"/>
      <c r="U48" s="46"/>
    </row>
    <row r="49" spans="1:21" ht="30.75" customHeight="1" x14ac:dyDescent="0.2">
      <c r="A49" s="46"/>
      <c r="B49" s="1140"/>
      <c r="C49" s="1141"/>
      <c r="D49" s="60"/>
      <c r="E49" s="1146" t="s">
        <v>14</v>
      </c>
      <c r="F49" s="1146"/>
      <c r="G49" s="1146"/>
      <c r="H49" s="1146"/>
      <c r="I49" s="1146"/>
      <c r="J49" s="1147"/>
      <c r="K49" s="61">
        <v>36</v>
      </c>
      <c r="L49" s="62">
        <v>154</v>
      </c>
      <c r="M49" s="62">
        <v>141</v>
      </c>
      <c r="N49" s="62">
        <v>148</v>
      </c>
      <c r="O49" s="63">
        <v>146</v>
      </c>
      <c r="P49" s="46"/>
      <c r="Q49" s="46"/>
      <c r="R49" s="46"/>
      <c r="S49" s="46"/>
      <c r="T49" s="46"/>
      <c r="U49" s="46"/>
    </row>
    <row r="50" spans="1:21" ht="30.75" customHeight="1" x14ac:dyDescent="0.2">
      <c r="A50" s="46"/>
      <c r="B50" s="1140"/>
      <c r="C50" s="1141"/>
      <c r="D50" s="60"/>
      <c r="E50" s="1146" t="s">
        <v>15</v>
      </c>
      <c r="F50" s="1146"/>
      <c r="G50" s="1146"/>
      <c r="H50" s="1146"/>
      <c r="I50" s="1146"/>
      <c r="J50" s="1147"/>
      <c r="K50" s="61">
        <v>96</v>
      </c>
      <c r="L50" s="62">
        <v>99</v>
      </c>
      <c r="M50" s="62">
        <v>237</v>
      </c>
      <c r="N50" s="62">
        <v>228</v>
      </c>
      <c r="O50" s="63">
        <v>219</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t="s">
        <v>496</v>
      </c>
      <c r="M51" s="62" t="s">
        <v>496</v>
      </c>
      <c r="N51" s="62" t="s">
        <v>496</v>
      </c>
      <c r="O51" s="63" t="s">
        <v>496</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10875</v>
      </c>
      <c r="L52" s="62">
        <v>10798</v>
      </c>
      <c r="M52" s="62">
        <v>10692</v>
      </c>
      <c r="N52" s="62">
        <v>10849</v>
      </c>
      <c r="O52" s="63">
        <v>10852</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5271</v>
      </c>
      <c r="L53" s="67">
        <v>5851</v>
      </c>
      <c r="M53" s="67">
        <v>5801</v>
      </c>
      <c r="N53" s="67">
        <v>6015</v>
      </c>
      <c r="O53" s="68">
        <v>5383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sheetData>
  <sheetProtection algorithmName="SHA-512" hashValue="mDXSrWV+udb4q37NwvhT2CpbsJxyy3sIu4+hCK0B1Jg3fMeYdX9s/RgavIO2SNRZ9C3okIXdOPRSRH416bkoWQ==" saltValue="/8LOTO6GzK3DThuvddHJ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534</v>
      </c>
      <c r="J40" s="101" t="s">
        <v>535</v>
      </c>
      <c r="K40" s="101" t="s">
        <v>536</v>
      </c>
      <c r="L40" s="101" t="s">
        <v>537</v>
      </c>
      <c r="M40" s="102" t="s">
        <v>538</v>
      </c>
    </row>
    <row r="41" spans="2:13" ht="27.75" customHeight="1" x14ac:dyDescent="0.2">
      <c r="B41" s="1169" t="s">
        <v>30</v>
      </c>
      <c r="C41" s="1170"/>
      <c r="D41" s="103"/>
      <c r="E41" s="1175" t="s">
        <v>31</v>
      </c>
      <c r="F41" s="1175"/>
      <c r="G41" s="1175"/>
      <c r="H41" s="1176"/>
      <c r="I41" s="342">
        <v>146525</v>
      </c>
      <c r="J41" s="343">
        <v>142915</v>
      </c>
      <c r="K41" s="343">
        <v>137812</v>
      </c>
      <c r="L41" s="343">
        <v>132838</v>
      </c>
      <c r="M41" s="344">
        <v>135590</v>
      </c>
    </row>
    <row r="42" spans="2:13" ht="27.75" customHeight="1" x14ac:dyDescent="0.2">
      <c r="B42" s="1171"/>
      <c r="C42" s="1172"/>
      <c r="D42" s="104"/>
      <c r="E42" s="1177" t="s">
        <v>32</v>
      </c>
      <c r="F42" s="1177"/>
      <c r="G42" s="1177"/>
      <c r="H42" s="1178"/>
      <c r="I42" s="345">
        <v>2977</v>
      </c>
      <c r="J42" s="346">
        <v>2879</v>
      </c>
      <c r="K42" s="346">
        <v>2642</v>
      </c>
      <c r="L42" s="346">
        <v>2414</v>
      </c>
      <c r="M42" s="347">
        <v>4233</v>
      </c>
    </row>
    <row r="43" spans="2:13" ht="27.75" customHeight="1" x14ac:dyDescent="0.2">
      <c r="B43" s="1171"/>
      <c r="C43" s="1172"/>
      <c r="D43" s="104"/>
      <c r="E43" s="1177" t="s">
        <v>33</v>
      </c>
      <c r="F43" s="1177"/>
      <c r="G43" s="1177"/>
      <c r="H43" s="1178"/>
      <c r="I43" s="345">
        <v>42310</v>
      </c>
      <c r="J43" s="346">
        <v>39955</v>
      </c>
      <c r="K43" s="346">
        <v>38541</v>
      </c>
      <c r="L43" s="346">
        <v>38002</v>
      </c>
      <c r="M43" s="347">
        <v>38927</v>
      </c>
    </row>
    <row r="44" spans="2:13" ht="27.75" customHeight="1" x14ac:dyDescent="0.2">
      <c r="B44" s="1171"/>
      <c r="C44" s="1172"/>
      <c r="D44" s="104"/>
      <c r="E44" s="1177" t="s">
        <v>34</v>
      </c>
      <c r="F44" s="1177"/>
      <c r="G44" s="1177"/>
      <c r="H44" s="1178"/>
      <c r="I44" s="345">
        <v>979</v>
      </c>
      <c r="J44" s="346">
        <v>843</v>
      </c>
      <c r="K44" s="346">
        <v>715</v>
      </c>
      <c r="L44" s="346">
        <v>564</v>
      </c>
      <c r="M44" s="347">
        <v>416</v>
      </c>
    </row>
    <row r="45" spans="2:13" ht="27.75" customHeight="1" x14ac:dyDescent="0.2">
      <c r="B45" s="1171"/>
      <c r="C45" s="1172"/>
      <c r="D45" s="104"/>
      <c r="E45" s="1177" t="s">
        <v>35</v>
      </c>
      <c r="F45" s="1177"/>
      <c r="G45" s="1177"/>
      <c r="H45" s="1178"/>
      <c r="I45" s="345">
        <v>14592</v>
      </c>
      <c r="J45" s="346">
        <v>14915</v>
      </c>
      <c r="K45" s="346">
        <v>15338</v>
      </c>
      <c r="L45" s="346">
        <v>15304</v>
      </c>
      <c r="M45" s="347">
        <v>15584</v>
      </c>
    </row>
    <row r="46" spans="2:13" ht="27.75" customHeight="1" x14ac:dyDescent="0.2">
      <c r="B46" s="1171"/>
      <c r="C46" s="1172"/>
      <c r="D46" s="105"/>
      <c r="E46" s="1177" t="s">
        <v>36</v>
      </c>
      <c r="F46" s="1177"/>
      <c r="G46" s="1177"/>
      <c r="H46" s="1178"/>
      <c r="I46" s="345" t="s">
        <v>496</v>
      </c>
      <c r="J46" s="346" t="s">
        <v>496</v>
      </c>
      <c r="K46" s="346" t="s">
        <v>496</v>
      </c>
      <c r="L46" s="346" t="s">
        <v>496</v>
      </c>
      <c r="M46" s="347" t="s">
        <v>496</v>
      </c>
    </row>
    <row r="47" spans="2:13" ht="27.75" customHeight="1" x14ac:dyDescent="0.2">
      <c r="B47" s="1171"/>
      <c r="C47" s="1172"/>
      <c r="D47" s="106"/>
      <c r="E47" s="1179" t="s">
        <v>37</v>
      </c>
      <c r="F47" s="1180"/>
      <c r="G47" s="1180"/>
      <c r="H47" s="1181"/>
      <c r="I47" s="345" t="s">
        <v>496</v>
      </c>
      <c r="J47" s="346" t="s">
        <v>496</v>
      </c>
      <c r="K47" s="346" t="s">
        <v>496</v>
      </c>
      <c r="L47" s="346" t="s">
        <v>496</v>
      </c>
      <c r="M47" s="347" t="s">
        <v>496</v>
      </c>
    </row>
    <row r="48" spans="2:13" ht="27.75" customHeight="1" x14ac:dyDescent="0.2">
      <c r="B48" s="1171"/>
      <c r="C48" s="1172"/>
      <c r="D48" s="104"/>
      <c r="E48" s="1177" t="s">
        <v>38</v>
      </c>
      <c r="F48" s="1177"/>
      <c r="G48" s="1177"/>
      <c r="H48" s="1178"/>
      <c r="I48" s="345" t="s">
        <v>496</v>
      </c>
      <c r="J48" s="346" t="s">
        <v>496</v>
      </c>
      <c r="K48" s="346" t="s">
        <v>496</v>
      </c>
      <c r="L48" s="346" t="s">
        <v>496</v>
      </c>
      <c r="M48" s="347" t="s">
        <v>496</v>
      </c>
    </row>
    <row r="49" spans="2:13" ht="27.75" customHeight="1" x14ac:dyDescent="0.2">
      <c r="B49" s="1173"/>
      <c r="C49" s="1174"/>
      <c r="D49" s="104"/>
      <c r="E49" s="1177" t="s">
        <v>39</v>
      </c>
      <c r="F49" s="1177"/>
      <c r="G49" s="1177"/>
      <c r="H49" s="1178"/>
      <c r="I49" s="345" t="s">
        <v>496</v>
      </c>
      <c r="J49" s="346" t="s">
        <v>496</v>
      </c>
      <c r="K49" s="346" t="s">
        <v>496</v>
      </c>
      <c r="L49" s="346" t="s">
        <v>496</v>
      </c>
      <c r="M49" s="347" t="s">
        <v>496</v>
      </c>
    </row>
    <row r="50" spans="2:13" ht="27.75" customHeight="1" x14ac:dyDescent="0.2">
      <c r="B50" s="1182" t="s">
        <v>40</v>
      </c>
      <c r="C50" s="1183"/>
      <c r="D50" s="107"/>
      <c r="E50" s="1177" t="s">
        <v>41</v>
      </c>
      <c r="F50" s="1177"/>
      <c r="G50" s="1177"/>
      <c r="H50" s="1178"/>
      <c r="I50" s="345">
        <v>4984</v>
      </c>
      <c r="J50" s="346">
        <v>9768</v>
      </c>
      <c r="K50" s="346">
        <v>14702</v>
      </c>
      <c r="L50" s="346">
        <v>15615</v>
      </c>
      <c r="M50" s="347">
        <v>16942</v>
      </c>
    </row>
    <row r="51" spans="2:13" ht="27.75" customHeight="1" x14ac:dyDescent="0.2">
      <c r="B51" s="1171"/>
      <c r="C51" s="1172"/>
      <c r="D51" s="104"/>
      <c r="E51" s="1177" t="s">
        <v>42</v>
      </c>
      <c r="F51" s="1177"/>
      <c r="G51" s="1177"/>
      <c r="H51" s="1178"/>
      <c r="I51" s="345">
        <v>38349</v>
      </c>
      <c r="J51" s="346">
        <v>41951</v>
      </c>
      <c r="K51" s="346">
        <v>40127</v>
      </c>
      <c r="L51" s="346">
        <v>39597</v>
      </c>
      <c r="M51" s="347">
        <v>41236</v>
      </c>
    </row>
    <row r="52" spans="2:13" ht="27.75" customHeight="1" x14ac:dyDescent="0.2">
      <c r="B52" s="1173"/>
      <c r="C52" s="1174"/>
      <c r="D52" s="104"/>
      <c r="E52" s="1177" t="s">
        <v>43</v>
      </c>
      <c r="F52" s="1177"/>
      <c r="G52" s="1177"/>
      <c r="H52" s="1178"/>
      <c r="I52" s="345">
        <v>114857</v>
      </c>
      <c r="J52" s="346">
        <v>114026</v>
      </c>
      <c r="K52" s="346">
        <v>111802</v>
      </c>
      <c r="L52" s="346">
        <v>110553</v>
      </c>
      <c r="M52" s="347">
        <v>110513</v>
      </c>
    </row>
    <row r="53" spans="2:13" ht="27.75" customHeight="1" thickBot="1" x14ac:dyDescent="0.25">
      <c r="B53" s="1184" t="s">
        <v>19</v>
      </c>
      <c r="C53" s="1185"/>
      <c r="D53" s="108"/>
      <c r="E53" s="1186" t="s">
        <v>44</v>
      </c>
      <c r="F53" s="1186"/>
      <c r="G53" s="1186"/>
      <c r="H53" s="1187"/>
      <c r="I53" s="348">
        <v>49192</v>
      </c>
      <c r="J53" s="349">
        <v>35762</v>
      </c>
      <c r="K53" s="349">
        <v>28417</v>
      </c>
      <c r="L53" s="349">
        <v>23356</v>
      </c>
      <c r="M53" s="350">
        <v>26059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e6wUjlYEVg/TonNRSwUjJCcIBp46CWKM1xFmHsEJlVCxwKKhz9kSGQssJoIlnw1JkIwK/SdCgB1sjPn0/BytwA==" saltValue="bUCiWVaN7e5SZkMCzTU+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536</v>
      </c>
      <c r="G54" s="117" t="s">
        <v>537</v>
      </c>
      <c r="H54" s="118" t="s">
        <v>538</v>
      </c>
    </row>
    <row r="55" spans="2:8" ht="52.5" customHeight="1" x14ac:dyDescent="0.2">
      <c r="B55" s="119"/>
      <c r="C55" s="1196" t="s">
        <v>46</v>
      </c>
      <c r="D55" s="1196"/>
      <c r="E55" s="1197"/>
      <c r="F55" s="120">
        <v>2805</v>
      </c>
      <c r="G55" s="120">
        <v>3405</v>
      </c>
      <c r="H55" s="121">
        <v>3905</v>
      </c>
    </row>
    <row r="56" spans="2:8" ht="52.5" customHeight="1" x14ac:dyDescent="0.2">
      <c r="B56" s="122"/>
      <c r="C56" s="1198" t="s">
        <v>47</v>
      </c>
      <c r="D56" s="1198"/>
      <c r="E56" s="1199"/>
      <c r="F56" s="123">
        <v>203</v>
      </c>
      <c r="G56" s="123">
        <v>203</v>
      </c>
      <c r="H56" s="124">
        <v>522</v>
      </c>
    </row>
    <row r="57" spans="2:8" ht="53.25" customHeight="1" x14ac:dyDescent="0.2">
      <c r="B57" s="122"/>
      <c r="C57" s="1200" t="s">
        <v>48</v>
      </c>
      <c r="D57" s="1200"/>
      <c r="E57" s="1201"/>
      <c r="F57" s="125">
        <v>9294</v>
      </c>
      <c r="G57" s="125">
        <v>8964</v>
      </c>
      <c r="H57" s="126">
        <v>8447</v>
      </c>
    </row>
    <row r="58" spans="2:8" ht="45.75" customHeight="1" x14ac:dyDescent="0.2">
      <c r="B58" s="127"/>
      <c r="C58" s="1188" t="s">
        <v>567</v>
      </c>
      <c r="D58" s="1189"/>
      <c r="E58" s="1190"/>
      <c r="F58" s="128">
        <v>5725</v>
      </c>
      <c r="G58" s="128">
        <v>5548</v>
      </c>
      <c r="H58" s="129">
        <v>4942</v>
      </c>
    </row>
    <row r="59" spans="2:8" ht="45.75" customHeight="1" x14ac:dyDescent="0.2">
      <c r="B59" s="127"/>
      <c r="C59" s="1188" t="s">
        <v>568</v>
      </c>
      <c r="D59" s="1189"/>
      <c r="E59" s="1190"/>
      <c r="F59" s="128">
        <v>813</v>
      </c>
      <c r="G59" s="128">
        <v>813</v>
      </c>
      <c r="H59" s="129">
        <v>791</v>
      </c>
    </row>
    <row r="60" spans="2:8" ht="45.75" customHeight="1" x14ac:dyDescent="0.2">
      <c r="B60" s="127"/>
      <c r="C60" s="1188" t="s">
        <v>569</v>
      </c>
      <c r="D60" s="1189"/>
      <c r="E60" s="1190"/>
      <c r="F60" s="128">
        <v>750</v>
      </c>
      <c r="G60" s="128">
        <v>750</v>
      </c>
      <c r="H60" s="129">
        <v>750</v>
      </c>
    </row>
    <row r="61" spans="2:8" ht="45.75" customHeight="1" x14ac:dyDescent="0.2">
      <c r="B61" s="127"/>
      <c r="C61" s="1188" t="s">
        <v>570</v>
      </c>
      <c r="D61" s="1189"/>
      <c r="E61" s="1190"/>
      <c r="F61" s="128">
        <v>287</v>
      </c>
      <c r="G61" s="128">
        <v>286</v>
      </c>
      <c r="H61" s="129">
        <v>285</v>
      </c>
    </row>
    <row r="62" spans="2:8" ht="45.75" customHeight="1" thickBot="1" x14ac:dyDescent="0.25">
      <c r="B62" s="130"/>
      <c r="C62" s="1191" t="s">
        <v>571</v>
      </c>
      <c r="D62" s="1192"/>
      <c r="E62" s="1193"/>
      <c r="F62" s="131">
        <v>277</v>
      </c>
      <c r="G62" s="131">
        <v>277</v>
      </c>
      <c r="H62" s="132">
        <v>253</v>
      </c>
    </row>
    <row r="63" spans="2:8" ht="52.5" customHeight="1" thickBot="1" x14ac:dyDescent="0.25">
      <c r="B63" s="133"/>
      <c r="C63" s="1194" t="s">
        <v>49</v>
      </c>
      <c r="D63" s="1194"/>
      <c r="E63" s="1195"/>
      <c r="F63" s="134">
        <v>12302</v>
      </c>
      <c r="G63" s="134">
        <v>12571</v>
      </c>
      <c r="H63" s="135">
        <v>12874</v>
      </c>
    </row>
    <row r="64" spans="2:8" ht="13.2" x14ac:dyDescent="0.2"/>
  </sheetData>
  <sheetProtection algorithmName="SHA-512" hashValue="2HKwIambFVU0s+b8cApVkBwhvC7+jSJjnBo9io7tIrqp1LYrUTBP3CFOB6BRpbh4F2Fd4owFN+pjbeadIcbJMw==" saltValue="3amVJsA4pvxmRt/fuTKu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533</v>
      </c>
      <c r="G2" s="149"/>
      <c r="H2" s="150"/>
    </row>
    <row r="3" spans="1:8" x14ac:dyDescent="0.2">
      <c r="A3" s="146" t="s">
        <v>526</v>
      </c>
      <c r="B3" s="151"/>
      <c r="C3" s="152"/>
      <c r="D3" s="153">
        <v>28682</v>
      </c>
      <c r="E3" s="154"/>
      <c r="F3" s="155">
        <v>51849</v>
      </c>
      <c r="G3" s="156"/>
      <c r="H3" s="157"/>
    </row>
    <row r="4" spans="1:8" x14ac:dyDescent="0.2">
      <c r="A4" s="158"/>
      <c r="B4" s="159"/>
      <c r="C4" s="160"/>
      <c r="D4" s="161">
        <v>13477</v>
      </c>
      <c r="E4" s="162"/>
      <c r="F4" s="163">
        <v>26326</v>
      </c>
      <c r="G4" s="164"/>
      <c r="H4" s="165"/>
    </row>
    <row r="5" spans="1:8" x14ac:dyDescent="0.2">
      <c r="A5" s="146" t="s">
        <v>528</v>
      </c>
      <c r="B5" s="151"/>
      <c r="C5" s="152"/>
      <c r="D5" s="153">
        <v>49534</v>
      </c>
      <c r="E5" s="154"/>
      <c r="F5" s="155">
        <v>52191</v>
      </c>
      <c r="G5" s="156"/>
      <c r="H5" s="157"/>
    </row>
    <row r="6" spans="1:8" x14ac:dyDescent="0.2">
      <c r="A6" s="158"/>
      <c r="B6" s="159"/>
      <c r="C6" s="160"/>
      <c r="D6" s="161">
        <v>17339</v>
      </c>
      <c r="E6" s="162"/>
      <c r="F6" s="163">
        <v>26807</v>
      </c>
      <c r="G6" s="164"/>
      <c r="H6" s="165"/>
    </row>
    <row r="7" spans="1:8" x14ac:dyDescent="0.2">
      <c r="A7" s="146" t="s">
        <v>529</v>
      </c>
      <c r="B7" s="151"/>
      <c r="C7" s="152"/>
      <c r="D7" s="153">
        <v>50382</v>
      </c>
      <c r="E7" s="154"/>
      <c r="F7" s="155">
        <v>48105</v>
      </c>
      <c r="G7" s="156"/>
      <c r="H7" s="157"/>
    </row>
    <row r="8" spans="1:8" x14ac:dyDescent="0.2">
      <c r="A8" s="158"/>
      <c r="B8" s="159"/>
      <c r="C8" s="160"/>
      <c r="D8" s="161">
        <v>17575</v>
      </c>
      <c r="E8" s="162"/>
      <c r="F8" s="163">
        <v>24072</v>
      </c>
      <c r="G8" s="164"/>
      <c r="H8" s="165"/>
    </row>
    <row r="9" spans="1:8" x14ac:dyDescent="0.2">
      <c r="A9" s="146" t="s">
        <v>530</v>
      </c>
      <c r="B9" s="151"/>
      <c r="C9" s="152"/>
      <c r="D9" s="153">
        <v>68653</v>
      </c>
      <c r="E9" s="154"/>
      <c r="F9" s="155">
        <v>47446</v>
      </c>
      <c r="G9" s="156"/>
      <c r="H9" s="157"/>
    </row>
    <row r="10" spans="1:8" x14ac:dyDescent="0.2">
      <c r="A10" s="158"/>
      <c r="B10" s="159"/>
      <c r="C10" s="160"/>
      <c r="D10" s="161">
        <v>27264</v>
      </c>
      <c r="E10" s="162"/>
      <c r="F10" s="163">
        <v>24371</v>
      </c>
      <c r="G10" s="164"/>
      <c r="H10" s="165"/>
    </row>
    <row r="11" spans="1:8" x14ac:dyDescent="0.2">
      <c r="A11" s="146" t="s">
        <v>531</v>
      </c>
      <c r="B11" s="151"/>
      <c r="C11" s="152"/>
      <c r="D11" s="153">
        <v>105957</v>
      </c>
      <c r="E11" s="154"/>
      <c r="F11" s="155">
        <v>48387</v>
      </c>
      <c r="G11" s="156"/>
      <c r="H11" s="157"/>
    </row>
    <row r="12" spans="1:8" x14ac:dyDescent="0.2">
      <c r="A12" s="158"/>
      <c r="B12" s="159"/>
      <c r="C12" s="166"/>
      <c r="D12" s="161">
        <v>38829</v>
      </c>
      <c r="E12" s="162"/>
      <c r="F12" s="163">
        <v>25592</v>
      </c>
      <c r="G12" s="164"/>
      <c r="H12" s="165"/>
    </row>
    <row r="13" spans="1:8" x14ac:dyDescent="0.2">
      <c r="A13" s="146"/>
      <c r="B13" s="151"/>
      <c r="C13" s="152"/>
      <c r="D13" s="153">
        <v>60642</v>
      </c>
      <c r="E13" s="154"/>
      <c r="F13" s="155">
        <v>49596</v>
      </c>
      <c r="G13" s="167"/>
      <c r="H13" s="157"/>
    </row>
    <row r="14" spans="1:8" x14ac:dyDescent="0.2">
      <c r="A14" s="158"/>
      <c r="B14" s="159"/>
      <c r="C14" s="160"/>
      <c r="D14" s="161">
        <v>22897</v>
      </c>
      <c r="E14" s="162"/>
      <c r="F14" s="163">
        <v>25434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3.9</v>
      </c>
      <c r="C19" s="168">
        <f>ROUND(VALUE(SUBSTITUTE(実質収支比率等に係る経年分析!G$48,"▲","-")),2)</f>
        <v>4.93</v>
      </c>
      <c r="D19" s="168">
        <f>ROUND(VALUE(SUBSTITUTE(実質収支比率等に係る経年分析!H$48,"▲","-")),2)</f>
        <v>5.48</v>
      </c>
      <c r="E19" s="168">
        <f>ROUND(VALUE(SUBSTITUTE(実質収支比率等に係る経年分析!I$48,"▲","-")),2)</f>
        <v>3.14</v>
      </c>
      <c r="F19" s="168">
        <f>ROUND(VALUE(SUBSTITUTE(実質収支比率等に係る経年分析!J$48,"▲","-")),2)</f>
        <v>3.42</v>
      </c>
    </row>
    <row r="20" spans="1:11" x14ac:dyDescent="0.2">
      <c r="A20" s="168" t="s">
        <v>53</v>
      </c>
      <c r="B20" s="168">
        <f>ROUND(VALUE(SUBSTITUTE(実質収支比率等に係る経年分析!F$47,"▲","-")),2)</f>
        <v>0.55000000000000004</v>
      </c>
      <c r="C20" s="168">
        <f>ROUND(VALUE(SUBSTITUTE(実質収支比率等に係る経年分析!G$47,"▲","-")),2)</f>
        <v>1.73</v>
      </c>
      <c r="D20" s="168">
        <f>ROUND(VALUE(SUBSTITUTE(実質収支比率等に係る経年分析!H$47,"▲","-")),2)</f>
        <v>4.3099999999999996</v>
      </c>
      <c r="E20" s="168">
        <f>ROUND(VALUE(SUBSTITUTE(実質収支比率等に係る経年分析!I$47,"▲","-")),2)</f>
        <v>5.43</v>
      </c>
      <c r="F20" s="168">
        <f>ROUND(VALUE(SUBSTITUTE(実質収支比率等に係る経年分析!J$47,"▲","-")),2)</f>
        <v>6.09</v>
      </c>
    </row>
    <row r="21" spans="1:11" x14ac:dyDescent="0.2">
      <c r="A21" s="168" t="s">
        <v>54</v>
      </c>
      <c r="B21" s="168">
        <f>IF(ISNUMBER(VALUE(SUBSTITUTE(実質収支比率等に係る経年分析!F$49,"▲","-"))),ROUND(VALUE(SUBSTITUTE(実質収支比率等に係る経年分析!F$49,"▲","-")),2),NA())</f>
        <v>1.38</v>
      </c>
      <c r="C21" s="168">
        <f>IF(ISNUMBER(VALUE(SUBSTITUTE(実質収支比率等に係る経年分析!G$49,"▲","-"))),ROUND(VALUE(SUBSTITUTE(実質収支比率等に係る経年分析!G$49,"▲","-")),2),NA())</f>
        <v>2.34</v>
      </c>
      <c r="D21" s="168">
        <f>IF(ISNUMBER(VALUE(SUBSTITUTE(実質収支比率等に係る経年分析!H$49,"▲","-"))),ROUND(VALUE(SUBSTITUTE(実質収支比率等に係る経年分析!H$49,"▲","-")),2),NA())</f>
        <v>3.43</v>
      </c>
      <c r="E21" s="168">
        <f>IF(ISNUMBER(VALUE(SUBSTITUTE(実質収支比率等に係る経年分析!I$49,"▲","-"))),ROUND(VALUE(SUBSTITUTE(実質収支比率等に係る経年分析!I$49,"▲","-")),2),NA())</f>
        <v>0.65</v>
      </c>
      <c r="F21" s="168">
        <f>IF(ISNUMBER(VALUE(SUBSTITUTE(実質収支比率等に係る経年分析!J$49,"▲","-"))),ROUND(VALUE(SUBSTITUTE(実質収支比率等に係る経年分析!J$49,"▲","-")),2),NA())</f>
        <v>2.25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1.29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7.0000000000000007E-2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集落排水事業会計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0.17</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0.91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1.1399999999999999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1.63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0.61</v>
      </c>
    </row>
    <row r="33" spans="1:16" x14ac:dyDescent="0.2">
      <c r="A33" s="169" t="str">
        <f>IF(連結実質赤字比率に係る赤字・黒字の構成分析!C$37="",NA(),連結実質赤字比率に係る赤字・黒字の構成分析!C$37)</f>
        <v>競輪特別会計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3.84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4.92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5.47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3.41</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7.77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7.49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8.3000000000000007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7.05</v>
      </c>
    </row>
    <row r="36" spans="1:16" x14ac:dyDescent="0.2">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8.15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8.5500000000000007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10875</v>
      </c>
      <c r="E42" s="170"/>
      <c r="F42" s="170"/>
      <c r="G42" s="170">
        <f>'実質公債費比率（分子）の構造'!L$52</f>
        <v>10798</v>
      </c>
      <c r="H42" s="170"/>
      <c r="I42" s="170"/>
      <c r="J42" s="170">
        <f>'実質公債費比率（分子）の構造'!M$52</f>
        <v>10692</v>
      </c>
      <c r="K42" s="170"/>
      <c r="L42" s="170"/>
      <c r="M42" s="170">
        <f>'実質公債費比率（分子）の構造'!N$52</f>
        <v>10849</v>
      </c>
      <c r="N42" s="170"/>
      <c r="O42" s="170"/>
      <c r="P42" s="170">
        <f>'実質公債費比率（分子）の構造'!O$52</f>
        <v>10852</v>
      </c>
    </row>
    <row r="43" spans="1:16" x14ac:dyDescent="0.2">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96</v>
      </c>
      <c r="C44" s="170"/>
      <c r="D44" s="170"/>
      <c r="E44" s="170">
        <f>'実質公債費比率（分子）の構造'!L$50</f>
        <v>99</v>
      </c>
      <c r="F44" s="170"/>
      <c r="G44" s="170"/>
      <c r="H44" s="170">
        <f>'実質公債費比率（分子）の構造'!M$50</f>
        <v>237</v>
      </c>
      <c r="I44" s="170"/>
      <c r="J44" s="170"/>
      <c r="K44" s="170">
        <f>'実質公債費比率（分子）の構造'!N$50</f>
        <v>228</v>
      </c>
      <c r="L44" s="170"/>
      <c r="M44" s="170"/>
      <c r="N44" s="170">
        <f>'実質公債費比率（分子）の構造'!O$50</f>
        <v>219</v>
      </c>
      <c r="O44" s="170"/>
      <c r="P44" s="170"/>
    </row>
    <row r="45" spans="1:16" x14ac:dyDescent="0.2">
      <c r="A45" s="170" t="s">
        <v>63</v>
      </c>
      <c r="B45" s="170">
        <f>'実質公債費比率（分子）の構造'!K$49</f>
        <v>36</v>
      </c>
      <c r="C45" s="170"/>
      <c r="D45" s="170"/>
      <c r="E45" s="170">
        <f>'実質公債費比率（分子）の構造'!L$49</f>
        <v>154</v>
      </c>
      <c r="F45" s="170"/>
      <c r="G45" s="170"/>
      <c r="H45" s="170">
        <f>'実質公債費比率（分子）の構造'!M$49</f>
        <v>141</v>
      </c>
      <c r="I45" s="170"/>
      <c r="J45" s="170"/>
      <c r="K45" s="170">
        <f>'実質公債費比率（分子）の構造'!N$49</f>
        <v>148</v>
      </c>
      <c r="L45" s="170"/>
      <c r="M45" s="170"/>
      <c r="N45" s="170">
        <f>'実質公債費比率（分子）の構造'!O$49</f>
        <v>146</v>
      </c>
      <c r="O45" s="170"/>
      <c r="P45" s="170"/>
    </row>
    <row r="46" spans="1:16" x14ac:dyDescent="0.2">
      <c r="A46" s="170" t="s">
        <v>64</v>
      </c>
      <c r="B46" s="170">
        <f>'実質公債費比率（分子）の構造'!K$48</f>
        <v>2917</v>
      </c>
      <c r="C46" s="170"/>
      <c r="D46" s="170"/>
      <c r="E46" s="170">
        <f>'実質公債費比率（分子）の構造'!L$48</f>
        <v>3161</v>
      </c>
      <c r="F46" s="170"/>
      <c r="G46" s="170"/>
      <c r="H46" s="170">
        <f>'実質公債費比率（分子）の構造'!M$48</f>
        <v>2706</v>
      </c>
      <c r="I46" s="170"/>
      <c r="J46" s="170"/>
      <c r="K46" s="170">
        <f>'実質公債費比率（分子）の構造'!N$48</f>
        <v>2724</v>
      </c>
      <c r="L46" s="170"/>
      <c r="M46" s="170"/>
      <c r="N46" s="170">
        <f>'実質公債費比率（分子）の構造'!O$48</f>
        <v>2737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13097</v>
      </c>
      <c r="C49" s="170"/>
      <c r="D49" s="170"/>
      <c r="E49" s="170">
        <f>'実質公債費比率（分子）の構造'!L$45</f>
        <v>13235</v>
      </c>
      <c r="F49" s="170"/>
      <c r="G49" s="170"/>
      <c r="H49" s="170">
        <f>'実質公債費比率（分子）の構造'!M$45</f>
        <v>13409</v>
      </c>
      <c r="I49" s="170"/>
      <c r="J49" s="170"/>
      <c r="K49" s="170">
        <f>'実質公債費比率（分子）の構造'!N$45</f>
        <v>13764</v>
      </c>
      <c r="L49" s="170"/>
      <c r="M49" s="170"/>
      <c r="N49" s="170">
        <f>'実質公債費比率（分子）の構造'!O$45</f>
        <v>13133</v>
      </c>
      <c r="O49" s="170"/>
      <c r="P49" s="170"/>
    </row>
    <row r="50" spans="1:16" x14ac:dyDescent="0.2">
      <c r="A50" s="170" t="s">
        <v>67</v>
      </c>
      <c r="B50" s="170" t="e">
        <f>NA()</f>
        <v>#N/A</v>
      </c>
      <c r="C50" s="170">
        <f>IF(ISNUMBER('実質公債費比率（分子）の構造'!K$53),'実質公債費比率（分子）の構造'!K$53,NA())</f>
        <v>5271</v>
      </c>
      <c r="D50" s="170" t="e">
        <f>NA()</f>
        <v>#N/A</v>
      </c>
      <c r="E50" s="170" t="e">
        <f>NA()</f>
        <v>#N/A</v>
      </c>
      <c r="F50" s="170">
        <f>IF(ISNUMBER('実質公債費比率（分子）の構造'!L$53),'実質公債費比率（分子）の構造'!L$53,NA())</f>
        <v>5851</v>
      </c>
      <c r="G50" s="170" t="e">
        <f>NA()</f>
        <v>#N/A</v>
      </c>
      <c r="H50" s="170" t="e">
        <f>NA()</f>
        <v>#N/A</v>
      </c>
      <c r="I50" s="170">
        <f>IF(ISNUMBER('実質公債費比率（分子）の構造'!M$53),'実質公債費比率（分子）の構造'!M$53,NA())</f>
        <v>5801</v>
      </c>
      <c r="J50" s="170" t="e">
        <f>NA()</f>
        <v>#N/A</v>
      </c>
      <c r="K50" s="170" t="e">
        <f>NA()</f>
        <v>#N/A</v>
      </c>
      <c r="L50" s="170">
        <f>IF(ISNUMBER('実質公債費比率（分子）の構造'!N$53),'実質公債費比率（分子）の構造'!N$53,NA())</f>
        <v>6015</v>
      </c>
      <c r="M50" s="170" t="e">
        <f>NA()</f>
        <v>#N/A</v>
      </c>
      <c r="N50" s="170" t="e">
        <f>NA()</f>
        <v>#N/A</v>
      </c>
      <c r="O50" s="170">
        <f>IF(ISNUMBER('実質公債費比率（分子）の構造'!O$53),'実質公債費比率（分子）の構造'!O$53,NA())</f>
        <v>5383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114857</v>
      </c>
      <c r="E56" s="169"/>
      <c r="F56" s="169"/>
      <c r="G56" s="169">
        <f>'将来負担比率（分子）の構造'!J$52</f>
        <v>114026</v>
      </c>
      <c r="H56" s="169"/>
      <c r="I56" s="169"/>
      <c r="J56" s="169">
        <f>'将来負担比率（分子）の構造'!K$52</f>
        <v>111802</v>
      </c>
      <c r="K56" s="169"/>
      <c r="L56" s="169"/>
      <c r="M56" s="169">
        <f>'将来負担比率（分子）の構造'!L$52</f>
        <v>110553</v>
      </c>
      <c r="N56" s="169"/>
      <c r="O56" s="169"/>
      <c r="P56" s="169">
        <f>'将来負担比率（分子）の構造'!M$52</f>
        <v>110513</v>
      </c>
    </row>
    <row r="57" spans="1:16" x14ac:dyDescent="0.2">
      <c r="A57" s="169" t="s">
        <v>42</v>
      </c>
      <c r="B57" s="169"/>
      <c r="C57" s="169"/>
      <c r="D57" s="169">
        <f>'将来負担比率（分子）の構造'!I$51</f>
        <v>38349</v>
      </c>
      <c r="E57" s="169"/>
      <c r="F57" s="169"/>
      <c r="G57" s="169">
        <f>'将来負担比率（分子）の構造'!J$51</f>
        <v>41951</v>
      </c>
      <c r="H57" s="169"/>
      <c r="I57" s="169"/>
      <c r="J57" s="169">
        <f>'将来負担比率（分子）の構造'!K$51</f>
        <v>40127</v>
      </c>
      <c r="K57" s="169"/>
      <c r="L57" s="169"/>
      <c r="M57" s="169">
        <f>'将来負担比率（分子）の構造'!L$51</f>
        <v>39597</v>
      </c>
      <c r="N57" s="169"/>
      <c r="O57" s="169"/>
      <c r="P57" s="169">
        <f>'将来負担比率（分子）の構造'!M$51</f>
        <v>41236</v>
      </c>
    </row>
    <row r="58" spans="1:16" x14ac:dyDescent="0.2">
      <c r="A58" s="169" t="s">
        <v>41</v>
      </c>
      <c r="B58" s="169"/>
      <c r="C58" s="169"/>
      <c r="D58" s="169">
        <f>'将来負担比率（分子）の構造'!I$50</f>
        <v>4984</v>
      </c>
      <c r="E58" s="169"/>
      <c r="F58" s="169"/>
      <c r="G58" s="169">
        <f>'将来負担比率（分子）の構造'!J$50</f>
        <v>9768</v>
      </c>
      <c r="H58" s="169"/>
      <c r="I58" s="169"/>
      <c r="J58" s="169">
        <f>'将来負担比率（分子）の構造'!K$50</f>
        <v>14702</v>
      </c>
      <c r="K58" s="169"/>
      <c r="L58" s="169"/>
      <c r="M58" s="169">
        <f>'将来負担比率（分子）の構造'!L$50</f>
        <v>15615</v>
      </c>
      <c r="N58" s="169"/>
      <c r="O58" s="169"/>
      <c r="P58" s="169">
        <f>'将来負担比率（分子）の構造'!M$50</f>
        <v>16942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14592</v>
      </c>
      <c r="C62" s="169"/>
      <c r="D62" s="169"/>
      <c r="E62" s="169">
        <f>'将来負担比率（分子）の構造'!J$45</f>
        <v>14915</v>
      </c>
      <c r="F62" s="169"/>
      <c r="G62" s="169"/>
      <c r="H62" s="169">
        <f>'将来負担比率（分子）の構造'!K$45</f>
        <v>15338</v>
      </c>
      <c r="I62" s="169"/>
      <c r="J62" s="169"/>
      <c r="K62" s="169">
        <f>'将来負担比率（分子）の構造'!L$45</f>
        <v>15304</v>
      </c>
      <c r="L62" s="169"/>
      <c r="M62" s="169"/>
      <c r="N62" s="169">
        <f>'将来負担比率（分子）の構造'!M$45</f>
        <v>15584</v>
      </c>
      <c r="O62" s="169"/>
      <c r="P62" s="169"/>
    </row>
    <row r="63" spans="1:16" x14ac:dyDescent="0.2">
      <c r="A63" s="169" t="s">
        <v>34</v>
      </c>
      <c r="B63" s="169">
        <f>'将来負担比率（分子）の構造'!I$44</f>
        <v>979</v>
      </c>
      <c r="C63" s="169"/>
      <c r="D63" s="169"/>
      <c r="E63" s="169">
        <f>'将来負担比率（分子）の構造'!J$44</f>
        <v>843</v>
      </c>
      <c r="F63" s="169"/>
      <c r="G63" s="169"/>
      <c r="H63" s="169">
        <f>'将来負担比率（分子）の構造'!K$44</f>
        <v>715</v>
      </c>
      <c r="I63" s="169"/>
      <c r="J63" s="169"/>
      <c r="K63" s="169">
        <f>'将来負担比率（分子）の構造'!L$44</f>
        <v>564</v>
      </c>
      <c r="L63" s="169"/>
      <c r="M63" s="169"/>
      <c r="N63" s="169">
        <f>'将来負担比率（分子）の構造'!M$44</f>
        <v>416</v>
      </c>
      <c r="O63" s="169"/>
      <c r="P63" s="169"/>
    </row>
    <row r="64" spans="1:16" x14ac:dyDescent="0.2">
      <c r="A64" s="169" t="s">
        <v>33</v>
      </c>
      <c r="B64" s="169">
        <f>'将来負担比率（分子）の構造'!I$43</f>
        <v>42310</v>
      </c>
      <c r="C64" s="169"/>
      <c r="D64" s="169"/>
      <c r="E64" s="169">
        <f>'将来負担比率（分子）の構造'!J$43</f>
        <v>39955</v>
      </c>
      <c r="F64" s="169"/>
      <c r="G64" s="169"/>
      <c r="H64" s="169">
        <f>'将来負担比率（分子）の構造'!K$43</f>
        <v>38541</v>
      </c>
      <c r="I64" s="169"/>
      <c r="J64" s="169"/>
      <c r="K64" s="169">
        <f>'将来負担比率（分子）の構造'!L$43</f>
        <v>38002</v>
      </c>
      <c r="L64" s="169"/>
      <c r="M64" s="169"/>
      <c r="N64" s="169">
        <f>'将来負担比率（分子）の構造'!M$43</f>
        <v>38927</v>
      </c>
      <c r="O64" s="169"/>
      <c r="P64" s="169"/>
    </row>
    <row r="65" spans="1:16" x14ac:dyDescent="0.2">
      <c r="A65" s="169" t="s">
        <v>32</v>
      </c>
      <c r="B65" s="169">
        <f>'将来負担比率（分子）の構造'!I$42</f>
        <v>2977</v>
      </c>
      <c r="C65" s="169"/>
      <c r="D65" s="169"/>
      <c r="E65" s="169">
        <f>'将来負担比率（分子）の構造'!J$42</f>
        <v>2879</v>
      </c>
      <c r="F65" s="169"/>
      <c r="G65" s="169"/>
      <c r="H65" s="169">
        <f>'将来負担比率（分子）の構造'!K$42</f>
        <v>2642</v>
      </c>
      <c r="I65" s="169"/>
      <c r="J65" s="169"/>
      <c r="K65" s="169">
        <f>'将来負担比率（分子）の構造'!L$42</f>
        <v>2414</v>
      </c>
      <c r="L65" s="169"/>
      <c r="M65" s="169"/>
      <c r="N65" s="169">
        <f>'将来負担比率（分子）の構造'!M$42</f>
        <v>4233</v>
      </c>
      <c r="O65" s="169"/>
      <c r="P65" s="169"/>
    </row>
    <row r="66" spans="1:16" x14ac:dyDescent="0.2">
      <c r="A66" s="169" t="s">
        <v>31</v>
      </c>
      <c r="B66" s="169">
        <f>'将来負担比率（分子）の構造'!I$41</f>
        <v>146525</v>
      </c>
      <c r="C66" s="169"/>
      <c r="D66" s="169"/>
      <c r="E66" s="169">
        <f>'将来負担比率（分子）の構造'!J$41</f>
        <v>142915</v>
      </c>
      <c r="F66" s="169"/>
      <c r="G66" s="169"/>
      <c r="H66" s="169">
        <f>'将来負担比率（分子）の構造'!K$41</f>
        <v>137812</v>
      </c>
      <c r="I66" s="169"/>
      <c r="J66" s="169"/>
      <c r="K66" s="169">
        <f>'将来負担比率（分子）の構造'!L$41</f>
        <v>132838</v>
      </c>
      <c r="L66" s="169"/>
      <c r="M66" s="169"/>
      <c r="N66" s="169">
        <f>'将来負担比率（分子）の構造'!M$41</f>
        <v>135590</v>
      </c>
      <c r="O66" s="169"/>
      <c r="P66" s="169"/>
    </row>
    <row r="67" spans="1:16" x14ac:dyDescent="0.2">
      <c r="A67" s="169" t="s">
        <v>71</v>
      </c>
      <c r="B67" s="169" t="e">
        <f>NA()</f>
        <v>#N/A</v>
      </c>
      <c r="C67" s="169">
        <f>IF(ISNUMBER('将来負担比率（分子）の構造'!I$53), IF('将来負担比率（分子）の構造'!I$53 &lt; 0, 0, '将来負担比率（分子）の構造'!I$53), NA())</f>
        <v>49192</v>
      </c>
      <c r="D67" s="169" t="e">
        <f>NA()</f>
        <v>#N/A</v>
      </c>
      <c r="E67" s="169" t="e">
        <f>NA()</f>
        <v>#N/A</v>
      </c>
      <c r="F67" s="169">
        <f>IF(ISNUMBER('将来負担比率（分子）の構造'!J$53), IF('将来負担比率（分子）の構造'!J$53 &lt; 0, 0, '将来負担比率（分子）の構造'!J$53), NA())</f>
        <v>35762</v>
      </c>
      <c r="G67" s="169" t="e">
        <f>NA()</f>
        <v>#N/A</v>
      </c>
      <c r="H67" s="169" t="e">
        <f>NA()</f>
        <v>#N/A</v>
      </c>
      <c r="I67" s="169">
        <f>IF(ISNUMBER('将来負担比率（分子）の構造'!K$53), IF('将来負担比率（分子）の構造'!K$53 &lt; 0, 0, '将来負担比率（分子）の構造'!K$53), NA())</f>
        <v>28417</v>
      </c>
      <c r="J67" s="169" t="e">
        <f>NA()</f>
        <v>#N/A</v>
      </c>
      <c r="K67" s="169" t="e">
        <f>NA()</f>
        <v>#N/A</v>
      </c>
      <c r="L67" s="169">
        <f>IF(ISNUMBER('将来負担比率（分子）の構造'!L$53), IF('将来負担比率（分子）の構造'!L$53 &lt; 0, 0, '将来負担比率（分子）の構造'!L$53), NA())</f>
        <v>23356</v>
      </c>
      <c r="M67" s="169" t="e">
        <f>NA()</f>
        <v>#N/A</v>
      </c>
      <c r="N67" s="169" t="e">
        <f>NA()</f>
        <v>#N/A</v>
      </c>
      <c r="O67" s="169">
        <f>IF(ISNUMBER('将来負担比率（分子）の構造'!M$53), IF('将来負担比率（分子）の構造'!M$53 &lt; 0, 0, '将来負担比率（分子）の構造'!M$53), NA())</f>
        <v>26059</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2805</v>
      </c>
      <c r="C72" s="173">
        <f>基金残高に係る経年分析!G55</f>
        <v>3405</v>
      </c>
      <c r="D72" s="173">
        <f>基金残高に係る経年分析!H55</f>
        <v>3905</v>
      </c>
    </row>
    <row r="73" spans="1:16" x14ac:dyDescent="0.2">
      <c r="A73" s="172" t="s">
        <v>74</v>
      </c>
      <c r="B73" s="173">
        <f>基金残高に係る経年分析!F56</f>
        <v>203</v>
      </c>
      <c r="C73" s="173">
        <f>基金残高に係る経年分析!G56</f>
        <v>203</v>
      </c>
      <c r="D73" s="173">
        <f>基金残高に係る経年分析!H56</f>
        <v>522</v>
      </c>
    </row>
    <row r="74" spans="1:16" x14ac:dyDescent="0.2">
      <c r="A74" s="172" t="s">
        <v>75</v>
      </c>
      <c r="B74" s="173">
        <f>基金残高に係る経年分析!F57</f>
        <v>9294</v>
      </c>
      <c r="C74" s="173">
        <f>基金残高に係る経年分析!G57</f>
        <v>8964</v>
      </c>
      <c r="D74" s="173">
        <f>基金残高に係る経年分析!H57</f>
        <v>8447</v>
      </c>
    </row>
  </sheetData>
  <sheetProtection algorithmName="SHA-512" hashValue="Qh4dsE3uxIfXxzMTdUOIrvAvUL890S9qOLkYzmCdUEoMAg4EBNJIvMPVCI82ni5yPw0TqIUCLF/ef0BZ8Ecfdg==" saltValue="WZGuVzwdvJfxKA/Zi0VUX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2025-03-14T01:52:38Z</cp:lastPrinted>
  <dcterms:created xsi:type="dcterms:W3CDTF">2025-02-19T02:17:01Z</dcterms:created>
  <dcterms:modified xsi:type="dcterms:W3CDTF">2025-03-18T06:35:16Z</dcterms:modified>
  <cp:category/>
</cp:coreProperties>
</file>